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91" windowWidth="13380" windowHeight="14055" activeTab="0"/>
  </bookViews>
  <sheets>
    <sheet name="Tabelle1" sheetId="1" r:id="rId1"/>
    <sheet name="Feuil1" sheetId="2" r:id="rId2"/>
  </sheets>
  <definedNames>
    <definedName name="_xlnm.Print_Area" localSheetId="0">'Tabelle1'!$A$1:$AF$59</definedName>
  </definedNames>
  <calcPr fullCalcOnLoad="1"/>
</workbook>
</file>

<file path=xl/sharedStrings.xml><?xml version="1.0" encoding="utf-8"?>
<sst xmlns="http://schemas.openxmlformats.org/spreadsheetml/2006/main" count="1013" uniqueCount="291">
  <si>
    <t>NL</t>
  </si>
  <si>
    <t>Total</t>
  </si>
  <si>
    <t>Snr</t>
  </si>
  <si>
    <t>Name</t>
  </si>
  <si>
    <t>Nat</t>
  </si>
  <si>
    <t>Jarno</t>
  </si>
  <si>
    <t>GB</t>
  </si>
  <si>
    <t>D</t>
  </si>
  <si>
    <t>B</t>
  </si>
  <si>
    <t>CH</t>
  </si>
  <si>
    <t>F</t>
  </si>
  <si>
    <t>Michael</t>
  </si>
  <si>
    <t>DK</t>
  </si>
  <si>
    <t>2.Heat</t>
  </si>
  <si>
    <t>1.Heat</t>
  </si>
  <si>
    <t>Day-Tot</t>
  </si>
  <si>
    <t>3.Heat</t>
  </si>
  <si>
    <t>Day-tot</t>
  </si>
  <si>
    <t>All Points of the best 3 on Day-Results/Nation</t>
  </si>
  <si>
    <t>Great Britain</t>
  </si>
  <si>
    <t>AMCA</t>
  </si>
  <si>
    <t>Germany</t>
  </si>
  <si>
    <t>DAM</t>
  </si>
  <si>
    <t>Netherland</t>
  </si>
  <si>
    <t>MON</t>
  </si>
  <si>
    <t>Danmark</t>
  </si>
  <si>
    <t>DMCU</t>
  </si>
  <si>
    <t>Belgium</t>
  </si>
  <si>
    <t>Swiss</t>
  </si>
  <si>
    <t>SAM</t>
  </si>
  <si>
    <t>Czechia</t>
  </si>
  <si>
    <t>CAM</t>
  </si>
  <si>
    <t>France</t>
  </si>
  <si>
    <t>UFOLEP</t>
  </si>
  <si>
    <t>Italy</t>
  </si>
  <si>
    <t>Russia</t>
  </si>
  <si>
    <t>Total Competitors</t>
  </si>
  <si>
    <t>Standing</t>
  </si>
  <si>
    <t>Point/Heat</t>
  </si>
  <si>
    <t xml:space="preserve">NP - no Points &lt;33%   ns No Start  </t>
  </si>
  <si>
    <t xml:space="preserve">  X Cancelled</t>
  </si>
  <si>
    <t>1.</t>
  </si>
  <si>
    <t>2.</t>
  </si>
  <si>
    <t>3.</t>
  </si>
  <si>
    <t>on Day-Results</t>
  </si>
  <si>
    <t>XX</t>
  </si>
  <si>
    <t>Position</t>
  </si>
  <si>
    <t>Points</t>
  </si>
  <si>
    <t>David</t>
  </si>
  <si>
    <t>up</t>
  </si>
  <si>
    <t>unchanged</t>
  </si>
  <si>
    <t>CSEN</t>
  </si>
  <si>
    <t>Changings</t>
  </si>
  <si>
    <t>Frederic</t>
  </si>
  <si>
    <t>Newcomer</t>
  </si>
  <si>
    <t>Design -IMBA-Board</t>
  </si>
  <si>
    <t>Blue  Numbers: 2-Stroke</t>
  </si>
  <si>
    <t>AVERAGE</t>
  </si>
  <si>
    <t xml:space="preserve">  </t>
  </si>
  <si>
    <t>UMC</t>
  </si>
  <si>
    <t>NRMF</t>
  </si>
  <si>
    <t>Hadsund</t>
  </si>
  <si>
    <t>Hubers</t>
  </si>
  <si>
    <t>Ralph</t>
  </si>
  <si>
    <t xml:space="preserve">Cuppen </t>
  </si>
  <si>
    <t>John</t>
  </si>
  <si>
    <t>Derks</t>
  </si>
  <si>
    <t>Tausch</t>
  </si>
  <si>
    <t>Rambo</t>
  </si>
  <si>
    <t>Neale</t>
  </si>
  <si>
    <t>Paul</t>
  </si>
  <si>
    <t>Mathia</t>
  </si>
  <si>
    <t>Scott</t>
  </si>
  <si>
    <t>Ryan</t>
  </si>
  <si>
    <t>Walther</t>
  </si>
  <si>
    <t>Patrick</t>
  </si>
  <si>
    <t>Baumgartner</t>
  </si>
  <si>
    <t>Andy</t>
  </si>
  <si>
    <t>Morand</t>
  </si>
  <si>
    <t>Randy</t>
  </si>
  <si>
    <t>Schoch</t>
  </si>
  <si>
    <t>Roman</t>
  </si>
  <si>
    <t>Nowak</t>
  </si>
  <si>
    <t>Quentin</t>
  </si>
  <si>
    <t>Birh</t>
  </si>
  <si>
    <t>Mnuk</t>
  </si>
  <si>
    <t>Josef</t>
  </si>
  <si>
    <t>Tessari</t>
  </si>
  <si>
    <t>Fabio</t>
  </si>
  <si>
    <t>Mattara</t>
  </si>
  <si>
    <t>Gianfranco</t>
  </si>
  <si>
    <t>IT</t>
  </si>
  <si>
    <t>CZ</t>
  </si>
  <si>
    <t>Chr.-Name</t>
  </si>
  <si>
    <t>Nassheuer</t>
  </si>
  <si>
    <t>Hendrik</t>
  </si>
  <si>
    <t>Janssens</t>
  </si>
  <si>
    <t>ns</t>
  </si>
  <si>
    <t>Dennis</t>
  </si>
  <si>
    <t>X</t>
  </si>
  <si>
    <t>Waggemans</t>
  </si>
  <si>
    <t>Christian</t>
  </si>
  <si>
    <t>Correction by Jury</t>
  </si>
  <si>
    <t>Competitions</t>
  </si>
  <si>
    <t>Participants</t>
  </si>
  <si>
    <t xml:space="preserve"> 1. June</t>
  </si>
  <si>
    <t>"22.June</t>
  </si>
  <si>
    <t>Norley</t>
  </si>
  <si>
    <t>"6. July</t>
  </si>
  <si>
    <t>"31.Aug</t>
  </si>
  <si>
    <t>Wingles</t>
  </si>
  <si>
    <t>"14.Sept</t>
  </si>
  <si>
    <t>Boekel</t>
  </si>
  <si>
    <t xml:space="preserve">Tausch </t>
  </si>
  <si>
    <t>Jacky</t>
  </si>
  <si>
    <t>Davey</t>
  </si>
  <si>
    <t>Morris</t>
  </si>
  <si>
    <t>Braun</t>
  </si>
  <si>
    <t>Mike</t>
  </si>
  <si>
    <t>Gerhards</t>
  </si>
  <si>
    <t>Weberpals</t>
  </si>
  <si>
    <t>Cris</t>
  </si>
  <si>
    <t>Schepmans</t>
  </si>
  <si>
    <t>Tom</t>
  </si>
  <si>
    <t>Fleerackers</t>
  </si>
  <si>
    <t>Kris</t>
  </si>
  <si>
    <t>Calster Van</t>
  </si>
  <si>
    <t>Steve</t>
  </si>
  <si>
    <t>Blommaers</t>
  </si>
  <si>
    <t>Mathias</t>
  </si>
  <si>
    <t>Tellenbach</t>
  </si>
  <si>
    <t>Fabian</t>
  </si>
  <si>
    <t>Sandmeier</t>
  </si>
  <si>
    <t>Joel</t>
  </si>
  <si>
    <t>Höltschi</t>
  </si>
  <si>
    <t>Manuel</t>
  </si>
  <si>
    <t>Lopez</t>
  </si>
  <si>
    <t>Maxime</t>
  </si>
  <si>
    <t>Bittner</t>
  </si>
  <si>
    <t>Svedik</t>
  </si>
  <si>
    <t>Ondrej</t>
  </si>
  <si>
    <t>Sigoni</t>
  </si>
  <si>
    <t>Tomasso</t>
  </si>
  <si>
    <t>Pietrobon</t>
  </si>
  <si>
    <t>Devin</t>
  </si>
  <si>
    <t>Fara-Vicen</t>
  </si>
  <si>
    <t>Nation-Cup MX2 2014</t>
  </si>
  <si>
    <t>dis</t>
  </si>
  <si>
    <t>Disqualified</t>
  </si>
  <si>
    <t>EUROPEAN CHAMPIONSHIP IMBA 2014                 -MX2-</t>
  </si>
  <si>
    <t>Vullers</t>
  </si>
  <si>
    <t>Greg</t>
  </si>
  <si>
    <t>Carollo</t>
  </si>
  <si>
    <t>Sebastian</t>
  </si>
  <si>
    <t>Erik</t>
  </si>
  <si>
    <t>Dvorak</t>
  </si>
  <si>
    <t>Milos</t>
  </si>
  <si>
    <t>by first 25</t>
  </si>
  <si>
    <t>Van Wordragen</t>
  </si>
  <si>
    <t>Denis</t>
  </si>
  <si>
    <t>Fara Vicentino</t>
  </si>
  <si>
    <t>Ebben</t>
  </si>
  <si>
    <t>Kay</t>
  </si>
  <si>
    <t xml:space="preserve">Corradin </t>
  </si>
  <si>
    <t>Andrea</t>
  </si>
  <si>
    <t>Turchetto</t>
  </si>
  <si>
    <t>Giacomo</t>
  </si>
  <si>
    <t>np</t>
  </si>
  <si>
    <t xml:space="preserve">Disqualified </t>
  </si>
  <si>
    <t>1st</t>
  </si>
  <si>
    <t>2nd</t>
  </si>
  <si>
    <t>3rd</t>
  </si>
  <si>
    <t>Controle</t>
  </si>
  <si>
    <t>Difference previous Standing  (1st 10)</t>
  </si>
  <si>
    <t>31. July</t>
  </si>
  <si>
    <t>Penkridge</t>
  </si>
  <si>
    <t>"21. August</t>
  </si>
  <si>
    <t>Jack</t>
  </si>
  <si>
    <t xml:space="preserve">(x,x,) participated FIM </t>
  </si>
  <si>
    <t>Dayresult</t>
  </si>
  <si>
    <t>Yellow Card Yearly Warning /Date /Heat of Disposal</t>
  </si>
  <si>
    <t xml:space="preserve">NP - no Points &lt;3 Laps,  ns No Start,  </t>
  </si>
  <si>
    <t xml:space="preserve">  X Cancelled,</t>
  </si>
  <si>
    <t>dis Disqualification /Heat</t>
  </si>
  <si>
    <t>1-Day-Tot</t>
  </si>
  <si>
    <t>2-Day-Tot</t>
  </si>
  <si>
    <t>3-Day-Tot</t>
  </si>
  <si>
    <t>6-Day-Tot</t>
  </si>
  <si>
    <t>Rico</t>
  </si>
  <si>
    <t>Rik</t>
  </si>
  <si>
    <t>Zac</t>
  </si>
  <si>
    <t>Josh</t>
  </si>
  <si>
    <t>Lewis</t>
  </si>
  <si>
    <t>Sandro</t>
  </si>
  <si>
    <t>Christoph</t>
  </si>
  <si>
    <t>Jordy</t>
  </si>
  <si>
    <t>Karel</t>
  </si>
  <si>
    <t>Gael</t>
  </si>
  <si>
    <t>Mickael</t>
  </si>
  <si>
    <t>Samuele</t>
  </si>
  <si>
    <t>Elia</t>
  </si>
  <si>
    <t>Nicola</t>
  </si>
  <si>
    <t>Marcello</t>
  </si>
  <si>
    <t>Jamie</t>
  </si>
  <si>
    <t>Lommers</t>
  </si>
  <si>
    <t>Cuppen</t>
  </si>
  <si>
    <t>Rijkers</t>
  </si>
  <si>
    <t>Stealey</t>
  </si>
  <si>
    <t>Gardner</t>
  </si>
  <si>
    <t>Waterman</t>
  </si>
  <si>
    <t>King</t>
  </si>
  <si>
    <t>Pottenger</t>
  </si>
  <si>
    <t>Lorsbach</t>
  </si>
  <si>
    <t>Selent</t>
  </si>
  <si>
    <t>Vanclee</t>
  </si>
  <si>
    <t>Verloy</t>
  </si>
  <si>
    <t>Prunier</t>
  </si>
  <si>
    <t>Dubray</t>
  </si>
  <si>
    <t>Antonello</t>
  </si>
  <si>
    <t>Beraldi</t>
  </si>
  <si>
    <t>Zamberlan</t>
  </si>
  <si>
    <t>Bonifacio</t>
  </si>
  <si>
    <t>Pierfederici</t>
  </si>
  <si>
    <t>Lucas</t>
  </si>
  <si>
    <t>Fara</t>
  </si>
  <si>
    <t>"22.May</t>
  </si>
  <si>
    <t>19. June</t>
  </si>
  <si>
    <t>Koningshooikt</t>
  </si>
  <si>
    <t>16-July</t>
  </si>
  <si>
    <t>Allaire</t>
  </si>
  <si>
    <t>Schleitheim</t>
  </si>
  <si>
    <t>"2. October18.Sept.</t>
  </si>
  <si>
    <t>Kleinhau</t>
  </si>
  <si>
    <t>Nation-Cup  MX 2  2016</t>
  </si>
  <si>
    <t xml:space="preserve"> Championship MX2   2016</t>
  </si>
  <si>
    <t>22 May</t>
  </si>
  <si>
    <t xml:space="preserve">1 Heat </t>
  </si>
  <si>
    <t xml:space="preserve">2.Heat </t>
  </si>
  <si>
    <t xml:space="preserve">3 Heat </t>
  </si>
  <si>
    <r>
      <t xml:space="preserve">Lucas </t>
    </r>
    <r>
      <rPr>
        <b/>
        <sz val="8"/>
        <rFont val="Arial"/>
        <family val="2"/>
      </rPr>
      <t>(104 chang)</t>
    </r>
  </si>
  <si>
    <t xml:space="preserve">Wells </t>
  </si>
  <si>
    <t>Adam</t>
  </si>
  <si>
    <t>Nijs</t>
  </si>
  <si>
    <t>Dante</t>
  </si>
  <si>
    <t>LeVisage</t>
  </si>
  <si>
    <t>DallaPuppa</t>
  </si>
  <si>
    <t>Kevin</t>
  </si>
  <si>
    <t>16 July</t>
  </si>
  <si>
    <t>1.Heat X</t>
  </si>
  <si>
    <t>2.Heat X</t>
  </si>
  <si>
    <t>3.Heat X</t>
  </si>
  <si>
    <t>Jansen</t>
  </si>
  <si>
    <t>Day</t>
  </si>
  <si>
    <t>Wainwright</t>
  </si>
  <si>
    <t>James</t>
  </si>
  <si>
    <t>Mellows</t>
  </si>
  <si>
    <t>Luke</t>
  </si>
  <si>
    <t>Rickert</t>
  </si>
  <si>
    <t>Piet</t>
  </si>
  <si>
    <t>Weilenmann</t>
  </si>
  <si>
    <t>Tranter</t>
  </si>
  <si>
    <t>Bradley</t>
  </si>
  <si>
    <t xml:space="preserve">Wirtz </t>
  </si>
  <si>
    <t>Tim</t>
  </si>
  <si>
    <t>Baumann</t>
  </si>
  <si>
    <t>x3.Heat</t>
  </si>
  <si>
    <t>31 July</t>
  </si>
  <si>
    <t xml:space="preserve">Scheiben </t>
  </si>
  <si>
    <t>Robin</t>
  </si>
  <si>
    <t>Ierace</t>
  </si>
  <si>
    <t>Martino</t>
  </si>
  <si>
    <t>Simon</t>
  </si>
  <si>
    <t>Zablonier</t>
  </si>
  <si>
    <t>Pablo</t>
  </si>
  <si>
    <t>Lüons</t>
  </si>
  <si>
    <t>Kim</t>
  </si>
  <si>
    <t>NP</t>
  </si>
  <si>
    <t>Pietro</t>
  </si>
  <si>
    <t>Strapazzon (90)</t>
  </si>
  <si>
    <t>4-Day-Tot</t>
  </si>
  <si>
    <t>Platt</t>
  </si>
  <si>
    <t>Lukas</t>
  </si>
  <si>
    <t>Rowson</t>
  </si>
  <si>
    <t>Ray</t>
  </si>
  <si>
    <t>Maitre</t>
  </si>
  <si>
    <t>Jeremy</t>
  </si>
  <si>
    <t>5-Day-Tot</t>
  </si>
  <si>
    <t>2. Oct.</t>
  </si>
  <si>
    <t>Participants at Final Kleinhau</t>
  </si>
  <si>
    <t>Diff. prov.</t>
  </si>
  <si>
    <t>EUROPEAN CHAMPIONSHIP IMBA 2016  MX2     FINAL   RANKING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</si>
</sst>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h:mm"/>
    <numFmt numFmtId="181" formatCode="000\.00\.000\.000"/>
    <numFmt numFmtId="182" formatCode="_-* #,##0.00\ [$€]_-;\-* #,##0.00\ [$€]_-;_-* &quot;-&quot;??\ [$€]_-;_-@_-"/>
    <numFmt numFmtId="183" formatCode="0.0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mmm\ yyyy"/>
  </numFmts>
  <fonts count="48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color indexed="9"/>
      <name val="Arial"/>
      <family val="2"/>
    </font>
    <font>
      <sz val="10"/>
      <color indexed="8"/>
      <name val="Arial Narrow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5" fillId="20" borderId="1" applyNumberFormat="0" applyAlignment="0" applyProtection="0"/>
    <xf numFmtId="0" fontId="2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21" borderId="2" applyNumberFormat="0" applyFont="0" applyAlignment="0" applyProtection="0"/>
    <xf numFmtId="0" fontId="26" fillId="20" borderId="3" applyNumberFormat="0" applyAlignment="0" applyProtection="0"/>
    <xf numFmtId="0" fontId="26" fillId="20" borderId="3" applyNumberFormat="0" applyAlignment="0" applyProtection="0"/>
    <xf numFmtId="0" fontId="26" fillId="20" borderId="3" applyNumberFormat="0" applyAlignment="0" applyProtection="0"/>
    <xf numFmtId="0" fontId="13" fillId="0" borderId="0" applyNumberFormat="0" applyFill="0" applyBorder="0" applyAlignment="0" applyProtection="0"/>
    <xf numFmtId="0" fontId="26" fillId="20" borderId="3" applyNumberFormat="0" applyAlignment="0" applyProtection="0"/>
    <xf numFmtId="0" fontId="26" fillId="20" borderId="3" applyNumberFormat="0" applyAlignment="0" applyProtection="0"/>
    <xf numFmtId="0" fontId="31" fillId="0" borderId="4" applyNumberFormat="0" applyFill="0" applyAlignment="0" applyProtection="0"/>
    <xf numFmtId="0" fontId="27" fillId="0" borderId="5" applyNumberFormat="0" applyFill="0" applyAlignment="0" applyProtection="0"/>
    <xf numFmtId="0" fontId="28" fillId="22" borderId="6" applyNumberFormat="0" applyAlignment="0" applyProtection="0"/>
    <xf numFmtId="0" fontId="22" fillId="3" borderId="0" applyNumberFormat="0" applyBorder="0" applyAlignment="0" applyProtection="0"/>
    <xf numFmtId="0" fontId="0" fillId="21" borderId="2" applyNumberFormat="0" applyFont="0" applyAlignment="0" applyProtection="0"/>
    <xf numFmtId="0" fontId="28" fillId="22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7" borderId="3" applyNumberFormat="0" applyAlignment="0" applyProtection="0"/>
    <xf numFmtId="0" fontId="24" fillId="7" borderId="3" applyNumberFormat="0" applyAlignment="0" applyProtection="0"/>
    <xf numFmtId="0" fontId="31" fillId="0" borderId="4" applyNumberFormat="0" applyFill="0" applyAlignment="0" applyProtection="0"/>
    <xf numFmtId="0" fontId="3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7" borderId="3" applyNumberFormat="0" applyAlignment="0" applyProtection="0"/>
    <xf numFmtId="0" fontId="22" fillId="3" borderId="0" applyNumberFormat="0" applyBorder="0" applyAlignment="0" applyProtection="0"/>
    <xf numFmtId="0" fontId="24" fillId="7" borderId="3" applyNumberFormat="0" applyAlignment="0" applyProtection="0"/>
    <xf numFmtId="0" fontId="28" fillId="22" borderId="6" applyNumberFormat="0" applyAlignment="0" applyProtection="0"/>
    <xf numFmtId="0" fontId="28" fillId="22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0" fillId="0" borderId="0">
      <alignment/>
      <protection/>
    </xf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22" fillId="3" borderId="0" applyNumberFormat="0" applyBorder="0" applyAlignment="0" applyProtection="0"/>
    <xf numFmtId="0" fontId="25" fillId="20" borderId="1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27" fillId="0" borderId="5" applyNumberFormat="0" applyFill="0" applyAlignment="0" applyProtection="0"/>
    <xf numFmtId="9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1" fillId="4" borderId="0" applyNumberFormat="0" applyBorder="0" applyAlignment="0" applyProtection="0"/>
    <xf numFmtId="0" fontId="22" fillId="3" borderId="0" applyNumberFormat="0" applyBorder="0" applyAlignment="0" applyProtection="0"/>
    <xf numFmtId="0" fontId="25" fillId="20" borderId="1" applyNumberFormat="0" applyAlignment="0" applyProtection="0"/>
    <xf numFmtId="0" fontId="21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5" fillId="20" borderId="1" applyNumberFormat="0" applyAlignment="0" applyProtection="0"/>
    <xf numFmtId="0" fontId="28" fillId="22" borderId="6" applyNumberFormat="0" applyAlignment="0" applyProtection="0"/>
    <xf numFmtId="0" fontId="30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4" fillId="7" borderId="3" applyNumberFormat="0" applyAlignment="0" applyProtection="0"/>
    <xf numFmtId="0" fontId="26" fillId="20" borderId="3" applyNumberFormat="0" applyAlignment="0" applyProtection="0"/>
    <xf numFmtId="0" fontId="25" fillId="20" borderId="1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22" borderId="6" applyNumberFormat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shrinkToFit="1"/>
    </xf>
    <xf numFmtId="0" fontId="0" fillId="0" borderId="0" xfId="0" applyAlignment="1">
      <alignment textRotation="90"/>
    </xf>
    <xf numFmtId="0" fontId="0" fillId="20" borderId="0" xfId="0" applyFill="1" applyAlignment="1">
      <alignment textRotation="90"/>
    </xf>
    <xf numFmtId="0" fontId="0" fillId="20" borderId="0" xfId="0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textRotation="90"/>
    </xf>
    <xf numFmtId="0" fontId="0" fillId="4" borderId="0" xfId="0" applyFill="1" applyAlignment="1">
      <alignment/>
    </xf>
    <xf numFmtId="0" fontId="6" fillId="0" borderId="0" xfId="0" applyFont="1" applyAlignment="1">
      <alignment/>
    </xf>
    <xf numFmtId="0" fontId="0" fillId="24" borderId="0" xfId="0" applyFill="1" applyAlignment="1">
      <alignment/>
    </xf>
    <xf numFmtId="0" fontId="7" fillId="0" borderId="0" xfId="0" applyFont="1" applyAlignment="1">
      <alignment/>
    </xf>
    <xf numFmtId="0" fontId="0" fillId="7" borderId="0" xfId="0" applyFill="1" applyAlignment="1">
      <alignment/>
    </xf>
    <xf numFmtId="0" fontId="0" fillId="25" borderId="0" xfId="0" applyFill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NumberFormat="1" applyFont="1" applyAlignment="1">
      <alignment shrinkToFit="1"/>
    </xf>
    <xf numFmtId="0" fontId="4" fillId="10" borderId="0" xfId="0" applyFont="1" applyFill="1" applyBorder="1" applyAlignment="1">
      <alignment/>
    </xf>
    <xf numFmtId="0" fontId="5" fillId="4" borderId="0" xfId="0" applyFont="1" applyFill="1" applyAlignment="1">
      <alignment/>
    </xf>
    <xf numFmtId="0" fontId="8" fillId="26" borderId="0" xfId="0" applyFont="1" applyFill="1" applyBorder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textRotation="90"/>
    </xf>
    <xf numFmtId="0" fontId="0" fillId="0" borderId="0" xfId="0" applyFont="1" applyAlignment="1">
      <alignment textRotation="90"/>
    </xf>
    <xf numFmtId="0" fontId="8" fillId="17" borderId="0" xfId="0" applyFont="1" applyFill="1" applyBorder="1" applyAlignment="1">
      <alignment/>
    </xf>
    <xf numFmtId="0" fontId="4" fillId="15" borderId="0" xfId="0" applyFont="1" applyFill="1" applyBorder="1" applyAlignment="1">
      <alignment/>
    </xf>
    <xf numFmtId="0" fontId="2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4" fillId="24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0" fillId="27" borderId="0" xfId="0" applyFont="1" applyFill="1" applyAlignment="1">
      <alignment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0" fillId="7" borderId="0" xfId="0" applyFill="1" applyBorder="1" applyAlignment="1">
      <alignment/>
    </xf>
    <xf numFmtId="0" fontId="4" fillId="7" borderId="0" xfId="0" applyFont="1" applyFill="1" applyAlignment="1">
      <alignment/>
    </xf>
    <xf numFmtId="0" fontId="9" fillId="10" borderId="0" xfId="0" applyFont="1" applyFill="1" applyBorder="1" applyAlignment="1">
      <alignment/>
    </xf>
    <xf numFmtId="0" fontId="9" fillId="28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5" fillId="0" borderId="0" xfId="0" applyFont="1" applyBorder="1" applyAlignment="1">
      <alignment/>
    </xf>
    <xf numFmtId="16" fontId="36" fillId="7" borderId="0" xfId="0" applyNumberFormat="1" applyFont="1" applyFill="1" applyAlignment="1">
      <alignment/>
    </xf>
    <xf numFmtId="1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Alignment="1">
      <alignment/>
    </xf>
    <xf numFmtId="0" fontId="35" fillId="0" borderId="0" xfId="0" applyFont="1" applyFill="1" applyBorder="1" applyAlignment="1">
      <alignment/>
    </xf>
    <xf numFmtId="0" fontId="37" fillId="7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35" fillId="24" borderId="0" xfId="0" applyFont="1" applyFill="1" applyBorder="1" applyAlignment="1">
      <alignment/>
    </xf>
    <xf numFmtId="0" fontId="4" fillId="23" borderId="0" xfId="0" applyFont="1" applyFill="1" applyAlignment="1">
      <alignment/>
    </xf>
    <xf numFmtId="0" fontId="4" fillId="25" borderId="0" xfId="0" applyFont="1" applyFill="1" applyAlignment="1">
      <alignment/>
    </xf>
    <xf numFmtId="0" fontId="0" fillId="24" borderId="11" xfId="0" applyFill="1" applyBorder="1" applyAlignment="1">
      <alignment textRotation="90"/>
    </xf>
    <xf numFmtId="0" fontId="0" fillId="25" borderId="11" xfId="0" applyFill="1" applyBorder="1" applyAlignment="1">
      <alignment/>
    </xf>
    <xf numFmtId="0" fontId="0" fillId="7" borderId="11" xfId="0" applyFill="1" applyBorder="1" applyAlignment="1">
      <alignment/>
    </xf>
    <xf numFmtId="0" fontId="4" fillId="20" borderId="0" xfId="0" applyFont="1" applyFill="1" applyAlignment="1">
      <alignment/>
    </xf>
    <xf numFmtId="0" fontId="15" fillId="18" borderId="0" xfId="0" applyFont="1" applyFill="1" applyAlignment="1">
      <alignment/>
    </xf>
    <xf numFmtId="0" fontId="0" fillId="7" borderId="0" xfId="0" applyFill="1" applyAlignment="1">
      <alignment/>
    </xf>
    <xf numFmtId="0" fontId="15" fillId="29" borderId="0" xfId="0" applyFont="1" applyFill="1" applyAlignment="1">
      <alignment/>
    </xf>
    <xf numFmtId="0" fontId="0" fillId="0" borderId="10" xfId="0" applyBorder="1" applyAlignment="1">
      <alignment/>
    </xf>
    <xf numFmtId="0" fontId="0" fillId="4" borderId="0" xfId="0" applyFill="1" applyAlignment="1">
      <alignment/>
    </xf>
    <xf numFmtId="0" fontId="0" fillId="15" borderId="0" xfId="0" applyFill="1" applyAlignment="1">
      <alignment/>
    </xf>
    <xf numFmtId="0" fontId="0" fillId="19" borderId="0" xfId="0" applyFill="1" applyAlignment="1">
      <alignment/>
    </xf>
    <xf numFmtId="0" fontId="0" fillId="28" borderId="0" xfId="0" applyFill="1" applyAlignment="1">
      <alignment/>
    </xf>
    <xf numFmtId="0" fontId="4" fillId="24" borderId="0" xfId="0" applyFont="1" applyFill="1" applyAlignment="1">
      <alignment/>
    </xf>
    <xf numFmtId="0" fontId="4" fillId="22" borderId="0" xfId="0" applyFont="1" applyFill="1" applyAlignment="1">
      <alignment/>
    </xf>
    <xf numFmtId="0" fontId="4" fillId="0" borderId="0" xfId="0" applyFont="1" applyAlignment="1">
      <alignment/>
    </xf>
    <xf numFmtId="0" fontId="4" fillId="24" borderId="0" xfId="0" applyFont="1" applyFill="1" applyAlignment="1">
      <alignment/>
    </xf>
    <xf numFmtId="0" fontId="36" fillId="0" borderId="0" xfId="0" applyFont="1" applyAlignment="1">
      <alignment/>
    </xf>
    <xf numFmtId="1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5" fillId="20" borderId="0" xfId="0" applyFont="1" applyFill="1" applyAlignment="1">
      <alignment/>
    </xf>
    <xf numFmtId="0" fontId="35" fillId="20" borderId="0" xfId="0" applyFont="1" applyFill="1" applyAlignment="1">
      <alignment/>
    </xf>
    <xf numFmtId="0" fontId="38" fillId="0" borderId="0" xfId="0" applyFont="1" applyAlignment="1">
      <alignment horizontal="right"/>
    </xf>
    <xf numFmtId="0" fontId="39" fillId="0" borderId="0" xfId="0" applyFont="1" applyAlignment="1">
      <alignment/>
    </xf>
    <xf numFmtId="1" fontId="4" fillId="24" borderId="0" xfId="0" applyNumberFormat="1" applyFont="1" applyFill="1" applyAlignment="1">
      <alignment/>
    </xf>
    <xf numFmtId="0" fontId="4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0" fillId="0" borderId="0" xfId="0" applyFont="1" applyAlignment="1">
      <alignment textRotation="90"/>
    </xf>
    <xf numFmtId="0" fontId="1" fillId="0" borderId="0" xfId="0" applyFont="1" applyAlignment="1">
      <alignment horizontal="right" textRotation="90"/>
    </xf>
    <xf numFmtId="0" fontId="7" fillId="20" borderId="0" xfId="0" applyFont="1" applyFill="1" applyAlignment="1">
      <alignment/>
    </xf>
    <xf numFmtId="0" fontId="0" fillId="20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1" fillId="0" borderId="0" xfId="0" applyFont="1" applyAlignment="1">
      <alignment textRotation="90"/>
    </xf>
    <xf numFmtId="0" fontId="42" fillId="0" borderId="0" xfId="0" applyFont="1" applyAlignment="1">
      <alignment/>
    </xf>
    <xf numFmtId="0" fontId="0" fillId="10" borderId="0" xfId="0" applyFill="1" applyAlignment="1">
      <alignment/>
    </xf>
    <xf numFmtId="0" fontId="15" fillId="18" borderId="0" xfId="0" applyFont="1" applyFill="1" applyAlignment="1">
      <alignment/>
    </xf>
    <xf numFmtId="0" fontId="43" fillId="18" borderId="0" xfId="0" applyFont="1" applyFill="1" applyAlignment="1">
      <alignment/>
    </xf>
    <xf numFmtId="0" fontId="44" fillId="0" borderId="0" xfId="0" applyNumberFormat="1" applyFont="1" applyAlignment="1">
      <alignment shrinkToFit="1"/>
    </xf>
    <xf numFmtId="0" fontId="38" fillId="0" borderId="0" xfId="0" applyFont="1" applyAlignment="1">
      <alignment horizontal="left"/>
    </xf>
    <xf numFmtId="16" fontId="0" fillId="0" borderId="0" xfId="0" applyNumberFormat="1" applyAlignment="1">
      <alignment/>
    </xf>
    <xf numFmtId="0" fontId="0" fillId="11" borderId="0" xfId="0" applyFill="1" applyAlignment="1">
      <alignment/>
    </xf>
    <xf numFmtId="0" fontId="9" fillId="10" borderId="0" xfId="0" applyFont="1" applyFill="1" applyAlignment="1">
      <alignment/>
    </xf>
    <xf numFmtId="16" fontId="36" fillId="0" borderId="0" xfId="0" applyNumberFormat="1" applyFont="1" applyAlignment="1">
      <alignment horizontal="right"/>
    </xf>
    <xf numFmtId="0" fontId="0" fillId="20" borderId="0" xfId="0" applyFill="1" applyAlignment="1">
      <alignment horizontal="right"/>
    </xf>
    <xf numFmtId="0" fontId="8" fillId="17" borderId="0" xfId="0" applyFont="1" applyFill="1" applyAlignment="1">
      <alignment/>
    </xf>
    <xf numFmtId="0" fontId="37" fillId="11" borderId="0" xfId="0" applyFont="1" applyFill="1" applyAlignment="1">
      <alignment/>
    </xf>
    <xf numFmtId="0" fontId="0" fillId="11" borderId="0" xfId="0" applyFill="1" applyBorder="1" applyAlignment="1">
      <alignment/>
    </xf>
    <xf numFmtId="16" fontId="4" fillId="11" borderId="0" xfId="0" applyNumberFormat="1" applyFont="1" applyFill="1" applyAlignment="1">
      <alignment horizontal="right"/>
    </xf>
    <xf numFmtId="16" fontId="3" fillId="11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35" fillId="24" borderId="0" xfId="0" applyFont="1" applyFill="1" applyAlignment="1">
      <alignment/>
    </xf>
    <xf numFmtId="0" fontId="38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8" borderId="0" xfId="0" applyFont="1" applyFill="1" applyAlignment="1">
      <alignment/>
    </xf>
    <xf numFmtId="0" fontId="35" fillId="28" borderId="0" xfId="0" applyFont="1" applyFill="1" applyAlignment="1">
      <alignment/>
    </xf>
    <xf numFmtId="0" fontId="35" fillId="24" borderId="0" xfId="0" applyFont="1" applyFill="1" applyAlignment="1">
      <alignment/>
    </xf>
    <xf numFmtId="0" fontId="35" fillId="28" borderId="0" xfId="0" applyFont="1" applyFill="1" applyAlignment="1">
      <alignment/>
    </xf>
    <xf numFmtId="0" fontId="35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35" fillId="7" borderId="0" xfId="0" applyFont="1" applyFill="1" applyAlignment="1">
      <alignment/>
    </xf>
    <xf numFmtId="0" fontId="46" fillId="0" borderId="0" xfId="0" applyFont="1" applyAlignment="1">
      <alignment/>
    </xf>
    <xf numFmtId="0" fontId="16" fillId="20" borderId="0" xfId="0" applyFont="1" applyFill="1" applyAlignment="1">
      <alignment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7" fillId="28" borderId="0" xfId="0" applyFont="1" applyFill="1" applyAlignment="1">
      <alignment/>
    </xf>
    <xf numFmtId="0" fontId="7" fillId="7" borderId="0" xfId="0" applyFont="1" applyFill="1" applyAlignment="1">
      <alignment/>
    </xf>
    <xf numFmtId="16" fontId="4" fillId="7" borderId="0" xfId="0" applyNumberFormat="1" applyFont="1" applyFill="1" applyAlignment="1">
      <alignment horizontal="right"/>
    </xf>
    <xf numFmtId="16" fontId="3" fillId="7" borderId="0" xfId="0" applyNumberFormat="1" applyFont="1" applyFill="1" applyAlignment="1">
      <alignment horizontal="center"/>
    </xf>
    <xf numFmtId="0" fontId="0" fillId="20" borderId="0" xfId="0" applyFont="1" applyFill="1" applyAlignment="1">
      <alignment horizontal="left"/>
    </xf>
    <xf numFmtId="0" fontId="0" fillId="27" borderId="0" xfId="0" applyFill="1" applyAlignment="1">
      <alignment/>
    </xf>
    <xf numFmtId="0" fontId="47" fillId="0" borderId="0" xfId="0" applyFont="1" applyAlignment="1">
      <alignment/>
    </xf>
    <xf numFmtId="16" fontId="47" fillId="0" borderId="0" xfId="0" applyNumberFormat="1" applyFont="1" applyAlignment="1">
      <alignment horizontal="right"/>
    </xf>
    <xf numFmtId="0" fontId="4" fillId="17" borderId="0" xfId="0" applyFont="1" applyFill="1" applyAlignment="1">
      <alignment/>
    </xf>
    <xf numFmtId="0" fontId="5" fillId="20" borderId="10" xfId="0" applyFont="1" applyFill="1" applyBorder="1" applyAlignment="1">
      <alignment/>
    </xf>
    <xf numFmtId="0" fontId="35" fillId="7" borderId="10" xfId="0" applyFont="1" applyFill="1" applyBorder="1" applyAlignment="1">
      <alignment/>
    </xf>
  </cellXfs>
  <cellStyles count="220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20 % - Accent1" xfId="27"/>
    <cellStyle name="20 % - Accent2" xfId="28"/>
    <cellStyle name="20 % - Accent3" xfId="29"/>
    <cellStyle name="20 % - Accent4" xfId="30"/>
    <cellStyle name="20 % - Accent5" xfId="31"/>
    <cellStyle name="20 % - Accent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20% - Akzent1" xfId="39"/>
    <cellStyle name="20% - Akzent2" xfId="40"/>
    <cellStyle name="20% - Akzent3" xfId="41"/>
    <cellStyle name="20% - Akzent4" xfId="42"/>
    <cellStyle name="20% - Akzent5" xfId="43"/>
    <cellStyle name="20% - Akzent6" xfId="44"/>
    <cellStyle name="40 % - Markeringsfarve1" xfId="45"/>
    <cellStyle name="40 % - Markeringsfarve2" xfId="46"/>
    <cellStyle name="40 % - Markeringsfarve3" xfId="47"/>
    <cellStyle name="40 % - Markeringsfarve4" xfId="48"/>
    <cellStyle name="40 % - Markeringsfarve5" xfId="49"/>
    <cellStyle name="40 % - Markeringsfarve6" xfId="50"/>
    <cellStyle name="40 % – Zvýraznění1" xfId="51"/>
    <cellStyle name="40 % – Zvýraznění2" xfId="52"/>
    <cellStyle name="40 % – Zvýraznění3" xfId="53"/>
    <cellStyle name="40 % – Zvýraznění4" xfId="54"/>
    <cellStyle name="40 % – Zvýraznění5" xfId="55"/>
    <cellStyle name="40 % – Zvýraznění6" xfId="56"/>
    <cellStyle name="40 % - Accent1" xfId="57"/>
    <cellStyle name="40 % - Accent2" xfId="58"/>
    <cellStyle name="40 % - Accent3" xfId="59"/>
    <cellStyle name="40 % - Accent4" xfId="60"/>
    <cellStyle name="40 % - Accent5" xfId="61"/>
    <cellStyle name="40 % - Accent6" xfId="62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40% - Akzent1" xfId="69"/>
    <cellStyle name="40% - Akzent2" xfId="70"/>
    <cellStyle name="40% - Akzent3" xfId="71"/>
    <cellStyle name="40% - Akzent4" xfId="72"/>
    <cellStyle name="40% - Akzent5" xfId="73"/>
    <cellStyle name="40% - Akzent6" xfId="74"/>
    <cellStyle name="60 % - Markeringsfarve1" xfId="75"/>
    <cellStyle name="60 % - Markeringsfarve2" xfId="76"/>
    <cellStyle name="60 % - Markeringsfarve3" xfId="77"/>
    <cellStyle name="60 % - Markeringsfarve4" xfId="78"/>
    <cellStyle name="60 % - Markeringsfarve5" xfId="79"/>
    <cellStyle name="60 % - Markeringsfarve6" xfId="80"/>
    <cellStyle name="60 % – Zvýraznění1" xfId="81"/>
    <cellStyle name="60 % – Zvýraznění2" xfId="82"/>
    <cellStyle name="60 % – Zvýraznění3" xfId="83"/>
    <cellStyle name="60 % – Zvýraznění4" xfId="84"/>
    <cellStyle name="60 % – Zvýraznění5" xfId="85"/>
    <cellStyle name="60 % – Zvýraznění6" xfId="86"/>
    <cellStyle name="60 % - Accent1" xfId="87"/>
    <cellStyle name="60 % - Accent2" xfId="88"/>
    <cellStyle name="60 % - Accent3" xfId="89"/>
    <cellStyle name="60 % - Accent4" xfId="90"/>
    <cellStyle name="60 % - Accent5" xfId="91"/>
    <cellStyle name="60 % - Accent6" xfId="92"/>
    <cellStyle name="60% - Accent1" xfId="93"/>
    <cellStyle name="60% - Accent2" xfId="94"/>
    <cellStyle name="60% - Accent3" xfId="95"/>
    <cellStyle name="60% - Accent4" xfId="96"/>
    <cellStyle name="60% - Accent5" xfId="97"/>
    <cellStyle name="60% - Accent6" xfId="98"/>
    <cellStyle name="60% - Akzent1" xfId="99"/>
    <cellStyle name="60% - Akzent2" xfId="100"/>
    <cellStyle name="60% - Akzent3" xfId="101"/>
    <cellStyle name="60% - Akzent4" xfId="102"/>
    <cellStyle name="60% - Akzent5" xfId="103"/>
    <cellStyle name="60% - Akzent6" xfId="104"/>
    <cellStyle name="Accent1" xfId="105"/>
    <cellStyle name="Accent2" xfId="106"/>
    <cellStyle name="Accent3" xfId="107"/>
    <cellStyle name="Accent4" xfId="108"/>
    <cellStyle name="Accent5" xfId="109"/>
    <cellStyle name="Accent6" xfId="110"/>
    <cellStyle name="Advarselstekst" xfId="111"/>
    <cellStyle name="Akzent1" xfId="112"/>
    <cellStyle name="Akzent2" xfId="113"/>
    <cellStyle name="Akzent3" xfId="114"/>
    <cellStyle name="Akzent4" xfId="115"/>
    <cellStyle name="Akzent5" xfId="116"/>
    <cellStyle name="Akzent6" xfId="117"/>
    <cellStyle name="Ausgabe" xfId="118"/>
    <cellStyle name="Avertissement" xfId="119"/>
    <cellStyle name="Bad" xfId="120"/>
    <cellStyle name="Bemærk!" xfId="121"/>
    <cellStyle name="Berechnung" xfId="122"/>
    <cellStyle name="Beregning" xfId="123"/>
    <cellStyle name="Berekening" xfId="124"/>
    <cellStyle name="Followed Hyperlink" xfId="125"/>
    <cellStyle name="Calcul" xfId="126"/>
    <cellStyle name="Calculation" xfId="127"/>
    <cellStyle name="Celkem" xfId="128"/>
    <cellStyle name="Cellule liée" xfId="129"/>
    <cellStyle name="Check Cell" xfId="130"/>
    <cellStyle name="Chybně" xfId="131"/>
    <cellStyle name="Commentaire" xfId="132"/>
    <cellStyle name="Controlecel" xfId="133"/>
    <cellStyle name="Comma" xfId="134"/>
    <cellStyle name="Comma [0]" xfId="135"/>
    <cellStyle name="Eingabe" xfId="136"/>
    <cellStyle name="Entrée" xfId="137"/>
    <cellStyle name="Ergebnis" xfId="138"/>
    <cellStyle name="Erklärender Text" xfId="139"/>
    <cellStyle name="Euro" xfId="140"/>
    <cellStyle name="Explanatory Text" xfId="141"/>
    <cellStyle name="Forklarende tekst" xfId="142"/>
    <cellStyle name="Gekoppelde cel" xfId="143"/>
    <cellStyle name="God" xfId="144"/>
    <cellStyle name="Goed" xfId="145"/>
    <cellStyle name="Good" xfId="146"/>
    <cellStyle name="Gut" xfId="147"/>
    <cellStyle name="Heading 1" xfId="148"/>
    <cellStyle name="Heading 2" xfId="149"/>
    <cellStyle name="Heading 3" xfId="150"/>
    <cellStyle name="Heading 4" xfId="151"/>
    <cellStyle name="Hyperlink" xfId="152"/>
    <cellStyle name="Input" xfId="153"/>
    <cellStyle name="Insatisfaisant" xfId="154"/>
    <cellStyle name="Invoer" xfId="155"/>
    <cellStyle name="Kontroller celle" xfId="156"/>
    <cellStyle name="Kontrolní buňka" xfId="157"/>
    <cellStyle name="Kop 1" xfId="158"/>
    <cellStyle name="Kop 2" xfId="159"/>
    <cellStyle name="Kop 3" xfId="160"/>
    <cellStyle name="Kop 4" xfId="161"/>
    <cellStyle name="Linked Cell" xfId="162"/>
    <cellStyle name="Markeringsfarve1" xfId="163"/>
    <cellStyle name="Markeringsfarve2" xfId="164"/>
    <cellStyle name="Markeringsfarve3" xfId="165"/>
    <cellStyle name="Markeringsfarve4" xfId="166"/>
    <cellStyle name="Markeringsfarve5" xfId="167"/>
    <cellStyle name="Markeringsfarve6" xfId="168"/>
    <cellStyle name="Nadpis 1" xfId="169"/>
    <cellStyle name="Nadpis 2" xfId="170"/>
    <cellStyle name="Nadpis 3" xfId="171"/>
    <cellStyle name="Nadpis 4" xfId="172"/>
    <cellStyle name="Název" xfId="173"/>
    <cellStyle name="Neutraal" xfId="174"/>
    <cellStyle name="Neutral" xfId="175"/>
    <cellStyle name="Neutrální" xfId="176"/>
    <cellStyle name="Neutre" xfId="177"/>
    <cellStyle name="Normal 2" xfId="178"/>
    <cellStyle name="Note" xfId="179"/>
    <cellStyle name="Notitie" xfId="180"/>
    <cellStyle name="Notiz" xfId="181"/>
    <cellStyle name="Ongeldig" xfId="182"/>
    <cellStyle name="Output" xfId="183"/>
    <cellStyle name="Overskrift 1" xfId="184"/>
    <cellStyle name="Overskrift 2" xfId="185"/>
    <cellStyle name="Overskrift 3" xfId="186"/>
    <cellStyle name="Overskrift 4" xfId="187"/>
    <cellStyle name="Poznámka" xfId="188"/>
    <cellStyle name="Propojená buňka" xfId="189"/>
    <cellStyle name="Percent" xfId="190"/>
    <cellStyle name="Sammenkædet celle" xfId="191"/>
    <cellStyle name="Satisfaisant" xfId="192"/>
    <cellStyle name="Schlecht" xfId="193"/>
    <cellStyle name="Sortie" xfId="194"/>
    <cellStyle name="Správně" xfId="195"/>
    <cellStyle name="Text upozornění" xfId="196"/>
    <cellStyle name="Texte explicatif" xfId="197"/>
    <cellStyle name="Titel" xfId="198"/>
    <cellStyle name="Title" xfId="199"/>
    <cellStyle name="Titre" xfId="200"/>
    <cellStyle name="Titre 1" xfId="201"/>
    <cellStyle name="Titre 2" xfId="202"/>
    <cellStyle name="Titre 3" xfId="203"/>
    <cellStyle name="Titre 4" xfId="204"/>
    <cellStyle name="Totaal" xfId="205"/>
    <cellStyle name="Total" xfId="206"/>
    <cellStyle name="Überschrift" xfId="207"/>
    <cellStyle name="Überschrift 1" xfId="208"/>
    <cellStyle name="Überschrift 2" xfId="209"/>
    <cellStyle name="Überschrift 3" xfId="210"/>
    <cellStyle name="Überschrift 4" xfId="211"/>
    <cellStyle name="Überschrift_TN Klh" xfId="212"/>
    <cellStyle name="Ugyldig" xfId="213"/>
    <cellStyle name="Uitvoer" xfId="214"/>
    <cellStyle name="Vérification" xfId="215"/>
    <cellStyle name="Verklarende tekst" xfId="216"/>
    <cellStyle name="Verknüpfte Zelle" xfId="217"/>
    <cellStyle name="Vstup" xfId="218"/>
    <cellStyle name="Výpočet" xfId="219"/>
    <cellStyle name="Výstup" xfId="220"/>
    <cellStyle name="Vysvětlující text" xfId="221"/>
    <cellStyle name="Waarschuwingstekst" xfId="222"/>
    <cellStyle name="Currency" xfId="223"/>
    <cellStyle name="Currency [0]" xfId="224"/>
    <cellStyle name="Warnender Text" xfId="225"/>
    <cellStyle name="Warning Text" xfId="226"/>
    <cellStyle name="Zelle überprüfen" xfId="227"/>
    <cellStyle name="Zvýraznění 1" xfId="228"/>
    <cellStyle name="Zvýraznění 2" xfId="229"/>
    <cellStyle name="Zvýraznění 3" xfId="230"/>
    <cellStyle name="Zvýraznění 4" xfId="231"/>
    <cellStyle name="Zvýraznění 5" xfId="232"/>
    <cellStyle name="Zvýraznění 6" xfId="2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9.jpeg" /><Relationship Id="rId6" Type="http://schemas.openxmlformats.org/officeDocument/2006/relationships/image" Target="../media/image8.png" /><Relationship Id="rId7" Type="http://schemas.openxmlformats.org/officeDocument/2006/relationships/image" Target="../media/image13.png" /><Relationship Id="rId8" Type="http://schemas.openxmlformats.org/officeDocument/2006/relationships/image" Target="../media/image10.png" /><Relationship Id="rId9" Type="http://schemas.openxmlformats.org/officeDocument/2006/relationships/image" Target="../media/image15.jpeg" /><Relationship Id="rId10" Type="http://schemas.openxmlformats.org/officeDocument/2006/relationships/image" Target="../media/image3.png" /><Relationship Id="rId11" Type="http://schemas.openxmlformats.org/officeDocument/2006/relationships/image" Target="../media/image4.png" /><Relationship Id="rId12" Type="http://schemas.openxmlformats.org/officeDocument/2006/relationships/image" Target="../media/image1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8.png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Relationship Id="rId9" Type="http://schemas.openxmlformats.org/officeDocument/2006/relationships/image" Target="../media/image7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66</xdr:row>
      <xdr:rowOff>0</xdr:rowOff>
    </xdr:from>
    <xdr:to>
      <xdr:col>4</xdr:col>
      <xdr:colOff>0</xdr:colOff>
      <xdr:row>66</xdr:row>
      <xdr:rowOff>133350</xdr:rowOff>
    </xdr:to>
    <xdr:pic>
      <xdr:nvPicPr>
        <xdr:cNvPr id="1" name="Picture 9" descr="Flagge Niederl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1170622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74</xdr:row>
      <xdr:rowOff>9525</xdr:rowOff>
    </xdr:from>
    <xdr:to>
      <xdr:col>4</xdr:col>
      <xdr:colOff>0</xdr:colOff>
      <xdr:row>74</xdr:row>
      <xdr:rowOff>142875</xdr:rowOff>
    </xdr:to>
    <xdr:pic>
      <xdr:nvPicPr>
        <xdr:cNvPr id="2" name="Picture 14" descr="Flagge Tschechische Republi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13011150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9525</xdr:colOff>
      <xdr:row>70</xdr:row>
      <xdr:rowOff>152400</xdr:rowOff>
    </xdr:to>
    <xdr:pic>
      <xdr:nvPicPr>
        <xdr:cNvPr id="3" name="Picture 15" descr="Flagge Frankreic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33600" y="123539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75</xdr:row>
      <xdr:rowOff>0</xdr:rowOff>
    </xdr:from>
    <xdr:to>
      <xdr:col>3</xdr:col>
      <xdr:colOff>219075</xdr:colOff>
      <xdr:row>75</xdr:row>
      <xdr:rowOff>142875</xdr:rowOff>
    </xdr:to>
    <xdr:pic>
      <xdr:nvPicPr>
        <xdr:cNvPr id="4" name="Picture 16" descr="Flagge Russ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43125" y="1316355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57150</xdr:colOff>
      <xdr:row>0</xdr:row>
      <xdr:rowOff>9525</xdr:rowOff>
    </xdr:from>
    <xdr:to>
      <xdr:col>32</xdr:col>
      <xdr:colOff>0</xdr:colOff>
      <xdr:row>2</xdr:row>
      <xdr:rowOff>142875</xdr:rowOff>
    </xdr:to>
    <xdr:pic>
      <xdr:nvPicPr>
        <xdr:cNvPr id="5" name="Picture 34" descr="D:\MC_BERICHT\IMBA_ALLGEMEIN\IMBA_EMBLEM_NAME\xxLOGOneu2011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91525" y="9525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63</xdr:row>
      <xdr:rowOff>0</xdr:rowOff>
    </xdr:from>
    <xdr:to>
      <xdr:col>30</xdr:col>
      <xdr:colOff>9525</xdr:colOff>
      <xdr:row>65</xdr:row>
      <xdr:rowOff>114300</xdr:rowOff>
    </xdr:to>
    <xdr:pic>
      <xdr:nvPicPr>
        <xdr:cNvPr id="6" name="Picture 35" descr="D:\MC_BERICHT\IMBA_ALLGEMEIN\IMBA_EMBLEM_NAME\xxLOGOneu2011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3375" y="1104900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9525</xdr:rowOff>
    </xdr:from>
    <xdr:to>
      <xdr:col>1</xdr:col>
      <xdr:colOff>323850</xdr:colOff>
      <xdr:row>81</xdr:row>
      <xdr:rowOff>9525</xdr:rowOff>
    </xdr:to>
    <xdr:pic>
      <xdr:nvPicPr>
        <xdr:cNvPr id="7" name="Picture 36" descr="D:\MC_BERICHT\IMBA_ALLGEMEIN\IMBA_EMBLEM_NAME\xxLOGOneu2011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382077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72</xdr:row>
      <xdr:rowOff>0</xdr:rowOff>
    </xdr:from>
    <xdr:to>
      <xdr:col>3</xdr:col>
      <xdr:colOff>219075</xdr:colOff>
      <xdr:row>72</xdr:row>
      <xdr:rowOff>152400</xdr:rowOff>
    </xdr:to>
    <xdr:pic>
      <xdr:nvPicPr>
        <xdr:cNvPr id="8" name="Picture 17" descr="Flagge Itali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43125" y="12677775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73</xdr:row>
      <xdr:rowOff>0</xdr:rowOff>
    </xdr:from>
    <xdr:to>
      <xdr:col>4</xdr:col>
      <xdr:colOff>0</xdr:colOff>
      <xdr:row>73</xdr:row>
      <xdr:rowOff>142875</xdr:rowOff>
    </xdr:to>
    <xdr:pic>
      <xdr:nvPicPr>
        <xdr:cNvPr id="9" name="Picture 11" descr="Flagge Dänemark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33600" y="1283970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171450</xdr:colOff>
      <xdr:row>72</xdr:row>
      <xdr:rowOff>0</xdr:rowOff>
    </xdr:to>
    <xdr:pic>
      <xdr:nvPicPr>
        <xdr:cNvPr id="10" name="Picture 1" descr="Flagge Schweiz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33600" y="125158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0</xdr:colOff>
      <xdr:row>67</xdr:row>
      <xdr:rowOff>142875</xdr:rowOff>
    </xdr:to>
    <xdr:pic>
      <xdr:nvPicPr>
        <xdr:cNvPr id="11" name="Picture 541" descr="Bild in Originalgröße anzeig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33600" y="118681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68</xdr:row>
      <xdr:rowOff>0</xdr:rowOff>
    </xdr:from>
    <xdr:to>
      <xdr:col>3</xdr:col>
      <xdr:colOff>219075</xdr:colOff>
      <xdr:row>68</xdr:row>
      <xdr:rowOff>152400</xdr:rowOff>
    </xdr:to>
    <xdr:pic>
      <xdr:nvPicPr>
        <xdr:cNvPr id="12" name="Picture 9" descr="Flagge Deutschland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43125" y="12030075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69</xdr:row>
      <xdr:rowOff>0</xdr:rowOff>
    </xdr:from>
    <xdr:to>
      <xdr:col>4</xdr:col>
      <xdr:colOff>0</xdr:colOff>
      <xdr:row>69</xdr:row>
      <xdr:rowOff>152400</xdr:rowOff>
    </xdr:to>
    <xdr:pic>
      <xdr:nvPicPr>
        <xdr:cNvPr id="13" name="Picture 12" descr="Flagge Belgie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133600" y="12192000"/>
          <a:ext cx="2190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114300</xdr:colOff>
      <xdr:row>58</xdr:row>
      <xdr:rowOff>0</xdr:rowOff>
    </xdr:to>
    <xdr:sp>
      <xdr:nvSpPr>
        <xdr:cNvPr id="14" name="Rectangle 597"/>
        <xdr:cNvSpPr>
          <a:spLocks/>
        </xdr:cNvSpPr>
      </xdr:nvSpPr>
      <xdr:spPr>
        <a:xfrm>
          <a:off x="3476625" y="10077450"/>
          <a:ext cx="114300" cy="161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9525</xdr:colOff>
      <xdr:row>2</xdr:row>
      <xdr:rowOff>0</xdr:rowOff>
    </xdr:from>
    <xdr:to>
      <xdr:col>7</xdr:col>
      <xdr:colOff>219075</xdr:colOff>
      <xdr:row>2</xdr:row>
      <xdr:rowOff>152400</xdr:rowOff>
    </xdr:to>
    <xdr:pic>
      <xdr:nvPicPr>
        <xdr:cNvPr id="15" name="Picture 17" descr="Flagge Itali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19425" y="495300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219075</xdr:colOff>
      <xdr:row>2</xdr:row>
      <xdr:rowOff>152400</xdr:rowOff>
    </xdr:to>
    <xdr:pic>
      <xdr:nvPicPr>
        <xdr:cNvPr id="16" name="Picture 12" descr="Flagge Belgie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914775" y="495300"/>
          <a:ext cx="2190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2</xdr:row>
      <xdr:rowOff>9525</xdr:rowOff>
    </xdr:from>
    <xdr:to>
      <xdr:col>15</xdr:col>
      <xdr:colOff>238125</xdr:colOff>
      <xdr:row>2</xdr:row>
      <xdr:rowOff>161925</xdr:rowOff>
    </xdr:to>
    <xdr:pic>
      <xdr:nvPicPr>
        <xdr:cNvPr id="17" name="Picture 15" descr="Flagge Frankreic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29175" y="5048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219075</xdr:colOff>
      <xdr:row>2</xdr:row>
      <xdr:rowOff>142875</xdr:rowOff>
    </xdr:to>
    <xdr:pic>
      <xdr:nvPicPr>
        <xdr:cNvPr id="18" name="Picture 603" descr="Bild in Originalgröße anzeig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24525" y="49530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171450</xdr:colOff>
      <xdr:row>3</xdr:row>
      <xdr:rowOff>0</xdr:rowOff>
    </xdr:to>
    <xdr:pic>
      <xdr:nvPicPr>
        <xdr:cNvPr id="19" name="Picture 1" descr="Flagge Schweiz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15125" y="4953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65</xdr:row>
      <xdr:rowOff>0</xdr:rowOff>
    </xdr:from>
    <xdr:to>
      <xdr:col>7</xdr:col>
      <xdr:colOff>219075</xdr:colOff>
      <xdr:row>65</xdr:row>
      <xdr:rowOff>152400</xdr:rowOff>
    </xdr:to>
    <xdr:pic>
      <xdr:nvPicPr>
        <xdr:cNvPr id="20" name="Picture 17" descr="Flagge Itali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19425" y="11544300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219075</xdr:colOff>
      <xdr:row>65</xdr:row>
      <xdr:rowOff>152400</xdr:rowOff>
    </xdr:to>
    <xdr:pic>
      <xdr:nvPicPr>
        <xdr:cNvPr id="21" name="Picture 12" descr="Flagge Belgie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914775" y="11544300"/>
          <a:ext cx="2190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65</xdr:row>
      <xdr:rowOff>9525</xdr:rowOff>
    </xdr:from>
    <xdr:to>
      <xdr:col>15</xdr:col>
      <xdr:colOff>238125</xdr:colOff>
      <xdr:row>65</xdr:row>
      <xdr:rowOff>161925</xdr:rowOff>
    </xdr:to>
    <xdr:pic>
      <xdr:nvPicPr>
        <xdr:cNvPr id="22" name="Picture 15" descr="Flagge Frankreic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29175" y="115538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65</xdr:row>
      <xdr:rowOff>0</xdr:rowOff>
    </xdr:from>
    <xdr:to>
      <xdr:col>19</xdr:col>
      <xdr:colOff>219075</xdr:colOff>
      <xdr:row>65</xdr:row>
      <xdr:rowOff>142875</xdr:rowOff>
    </xdr:to>
    <xdr:pic>
      <xdr:nvPicPr>
        <xdr:cNvPr id="23" name="Picture 615" descr="Bild in Originalgröße anzeig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24525" y="1154430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65</xdr:row>
      <xdr:rowOff>0</xdr:rowOff>
    </xdr:from>
    <xdr:to>
      <xdr:col>23</xdr:col>
      <xdr:colOff>171450</xdr:colOff>
      <xdr:row>66</xdr:row>
      <xdr:rowOff>0</xdr:rowOff>
    </xdr:to>
    <xdr:pic>
      <xdr:nvPicPr>
        <xdr:cNvPr id="24" name="Picture 1" descr="Flagge Schweiz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15125" y="115443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79</xdr:row>
      <xdr:rowOff>0</xdr:rowOff>
    </xdr:from>
    <xdr:to>
      <xdr:col>9</xdr:col>
      <xdr:colOff>0</xdr:colOff>
      <xdr:row>80</xdr:row>
      <xdr:rowOff>9525</xdr:rowOff>
    </xdr:to>
    <xdr:pic>
      <xdr:nvPicPr>
        <xdr:cNvPr id="25" name="Picture 17" descr="Flagge Itali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24200" y="13811250"/>
          <a:ext cx="3524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9525</xdr:rowOff>
    </xdr:from>
    <xdr:to>
      <xdr:col>1</xdr:col>
      <xdr:colOff>323850</xdr:colOff>
      <xdr:row>114</xdr:row>
      <xdr:rowOff>28575</xdr:rowOff>
    </xdr:to>
    <xdr:pic>
      <xdr:nvPicPr>
        <xdr:cNvPr id="26" name="Picture 36" descr="D:\MC_BERICHT\IMBA_ALLGEMEIN\IMBA_EMBLEM_NAME\xxLOGOneu2011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9469100"/>
          <a:ext cx="600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112</xdr:row>
      <xdr:rowOff>0</xdr:rowOff>
    </xdr:from>
    <xdr:to>
      <xdr:col>8</xdr:col>
      <xdr:colOff>209550</xdr:colOff>
      <xdr:row>113</xdr:row>
      <xdr:rowOff>9525</xdr:rowOff>
    </xdr:to>
    <xdr:pic>
      <xdr:nvPicPr>
        <xdr:cNvPr id="27" name="Picture 15" descr="Flagge Frankreic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52775" y="19459575"/>
          <a:ext cx="314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140</xdr:row>
      <xdr:rowOff>9525</xdr:rowOff>
    </xdr:from>
    <xdr:to>
      <xdr:col>1</xdr:col>
      <xdr:colOff>266700</xdr:colOff>
      <xdr:row>141</xdr:row>
      <xdr:rowOff>447675</xdr:rowOff>
    </xdr:to>
    <xdr:pic>
      <xdr:nvPicPr>
        <xdr:cNvPr id="28" name="Picture 36" descr="D:\MC_BERICHT\IMBA_ALLGEMEIN\IMBA_EMBLEM_NAME\xxLOGOneu2011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4364950"/>
          <a:ext cx="542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140</xdr:row>
      <xdr:rowOff>0</xdr:rowOff>
    </xdr:from>
    <xdr:to>
      <xdr:col>9</xdr:col>
      <xdr:colOff>0</xdr:colOff>
      <xdr:row>141</xdr:row>
      <xdr:rowOff>9525</xdr:rowOff>
    </xdr:to>
    <xdr:pic>
      <xdr:nvPicPr>
        <xdr:cNvPr id="29" name="Picture 62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124200" y="24355425"/>
          <a:ext cx="3524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173</xdr:row>
      <xdr:rowOff>9525</xdr:rowOff>
    </xdr:from>
    <xdr:to>
      <xdr:col>1</xdr:col>
      <xdr:colOff>266700</xdr:colOff>
      <xdr:row>174</xdr:row>
      <xdr:rowOff>447675</xdr:rowOff>
    </xdr:to>
    <xdr:pic>
      <xdr:nvPicPr>
        <xdr:cNvPr id="30" name="Picture 36" descr="D:\MC_BERICHT\IMBA_ALLGEMEIN\IMBA_EMBLEM_NAME\xxLOGOneu2011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30070425"/>
          <a:ext cx="542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173</xdr:row>
      <xdr:rowOff>0</xdr:rowOff>
    </xdr:from>
    <xdr:to>
      <xdr:col>8</xdr:col>
      <xdr:colOff>209550</xdr:colOff>
      <xdr:row>174</xdr:row>
      <xdr:rowOff>0</xdr:rowOff>
    </xdr:to>
    <xdr:pic>
      <xdr:nvPicPr>
        <xdr:cNvPr id="31" name="Picture 1" descr="Flagge Schweiz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57550" y="3006090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9525</xdr:colOff>
      <xdr:row>65</xdr:row>
      <xdr:rowOff>0</xdr:rowOff>
    </xdr:from>
    <xdr:to>
      <xdr:col>27</xdr:col>
      <xdr:colOff>219075</xdr:colOff>
      <xdr:row>65</xdr:row>
      <xdr:rowOff>152400</xdr:rowOff>
    </xdr:to>
    <xdr:pic>
      <xdr:nvPicPr>
        <xdr:cNvPr id="32" name="Picture 9" descr="Flagge Deutschland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715250" y="11544300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9525</xdr:colOff>
      <xdr:row>2</xdr:row>
      <xdr:rowOff>0</xdr:rowOff>
    </xdr:from>
    <xdr:to>
      <xdr:col>27</xdr:col>
      <xdr:colOff>219075</xdr:colOff>
      <xdr:row>2</xdr:row>
      <xdr:rowOff>152400</xdr:rowOff>
    </xdr:to>
    <xdr:pic>
      <xdr:nvPicPr>
        <xdr:cNvPr id="33" name="Picture 9" descr="Flagge Deutschland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715250" y="495300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199</xdr:row>
      <xdr:rowOff>38100</xdr:rowOff>
    </xdr:from>
    <xdr:to>
      <xdr:col>1</xdr:col>
      <xdr:colOff>238125</xdr:colOff>
      <xdr:row>200</xdr:row>
      <xdr:rowOff>438150</xdr:rowOff>
    </xdr:to>
    <xdr:pic>
      <xdr:nvPicPr>
        <xdr:cNvPr id="34" name="Picture 36" descr="D:\MC_BERICHT\IMBA_ALLGEMEIN\IMBA_EMBLEM_NAME\xxLOGOneu2011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34671000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199</xdr:row>
      <xdr:rowOff>0</xdr:rowOff>
    </xdr:from>
    <xdr:to>
      <xdr:col>9</xdr:col>
      <xdr:colOff>0</xdr:colOff>
      <xdr:row>200</xdr:row>
      <xdr:rowOff>0</xdr:rowOff>
    </xdr:to>
    <xdr:pic>
      <xdr:nvPicPr>
        <xdr:cNvPr id="35" name="Picture 9" descr="Flagge Deutschland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200400" y="34632900"/>
          <a:ext cx="2762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9525</xdr:rowOff>
    </xdr:from>
    <xdr:to>
      <xdr:col>1</xdr:col>
      <xdr:colOff>371475</xdr:colOff>
      <xdr:row>3</xdr:row>
      <xdr:rowOff>447675</xdr:rowOff>
    </xdr:to>
    <xdr:pic>
      <xdr:nvPicPr>
        <xdr:cNvPr id="1" name="Picture 36" descr="D:\MC_BERICHT\IMBA_ALLGEMEIN\IMBA_EMBLEM_NAME\xxLOGOneu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42900"/>
          <a:ext cx="638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9525</xdr:rowOff>
    </xdr:from>
    <xdr:to>
      <xdr:col>5</xdr:col>
      <xdr:colOff>190500</xdr:colOff>
      <xdr:row>2</xdr:row>
      <xdr:rowOff>85725</xdr:rowOff>
    </xdr:to>
    <xdr:pic>
      <xdr:nvPicPr>
        <xdr:cNvPr id="2" name="Picture 17" descr="Flagge Itali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342900"/>
          <a:ext cx="409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19050</xdr:rowOff>
    </xdr:from>
    <xdr:to>
      <xdr:col>4</xdr:col>
      <xdr:colOff>38100</xdr:colOff>
      <xdr:row>58</xdr:row>
      <xdr:rowOff>161925</xdr:rowOff>
    </xdr:to>
    <xdr:pic>
      <xdr:nvPicPr>
        <xdr:cNvPr id="3" name="Picture 8" descr="Flagge Großbritanni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4550" y="10448925"/>
          <a:ext cx="2571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56</xdr:row>
      <xdr:rowOff>9525</xdr:rowOff>
    </xdr:from>
    <xdr:to>
      <xdr:col>4</xdr:col>
      <xdr:colOff>38100</xdr:colOff>
      <xdr:row>56</xdr:row>
      <xdr:rowOff>161925</xdr:rowOff>
    </xdr:to>
    <xdr:pic>
      <xdr:nvPicPr>
        <xdr:cNvPr id="4" name="Picture 9" descr="Flagge Niederland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24075" y="101155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62</xdr:row>
      <xdr:rowOff>9525</xdr:rowOff>
    </xdr:from>
    <xdr:to>
      <xdr:col>4</xdr:col>
      <xdr:colOff>38100</xdr:colOff>
      <xdr:row>62</xdr:row>
      <xdr:rowOff>161925</xdr:rowOff>
    </xdr:to>
    <xdr:pic>
      <xdr:nvPicPr>
        <xdr:cNvPr id="5" name="Picture 10" descr="Flagge Deutschlan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24075" y="110871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63</xdr:row>
      <xdr:rowOff>9525</xdr:rowOff>
    </xdr:from>
    <xdr:to>
      <xdr:col>4</xdr:col>
      <xdr:colOff>38100</xdr:colOff>
      <xdr:row>63</xdr:row>
      <xdr:rowOff>152400</xdr:rowOff>
    </xdr:to>
    <xdr:pic>
      <xdr:nvPicPr>
        <xdr:cNvPr id="6" name="Picture 12" descr="Flagge Belgi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24075" y="112490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59</xdr:row>
      <xdr:rowOff>19050</xdr:rowOff>
    </xdr:from>
    <xdr:to>
      <xdr:col>4</xdr:col>
      <xdr:colOff>28575</xdr:colOff>
      <xdr:row>59</xdr:row>
      <xdr:rowOff>161925</xdr:rowOff>
    </xdr:to>
    <xdr:pic>
      <xdr:nvPicPr>
        <xdr:cNvPr id="7" name="Picture 14" descr="Flagge Tschechische Republik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24075" y="106108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61</xdr:row>
      <xdr:rowOff>9525</xdr:rowOff>
    </xdr:from>
    <xdr:to>
      <xdr:col>4</xdr:col>
      <xdr:colOff>28575</xdr:colOff>
      <xdr:row>61</xdr:row>
      <xdr:rowOff>142875</xdr:rowOff>
    </xdr:to>
    <xdr:pic>
      <xdr:nvPicPr>
        <xdr:cNvPr id="8" name="Picture 15" descr="Flagge Frankreich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14550" y="10925175"/>
          <a:ext cx="2476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65</xdr:row>
      <xdr:rowOff>0</xdr:rowOff>
    </xdr:from>
    <xdr:to>
      <xdr:col>4</xdr:col>
      <xdr:colOff>38100</xdr:colOff>
      <xdr:row>65</xdr:row>
      <xdr:rowOff>142875</xdr:rowOff>
    </xdr:to>
    <xdr:pic>
      <xdr:nvPicPr>
        <xdr:cNvPr id="9" name="Picture 16" descr="Flagge Russland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115633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2</xdr:row>
      <xdr:rowOff>9525</xdr:rowOff>
    </xdr:from>
    <xdr:to>
      <xdr:col>8</xdr:col>
      <xdr:colOff>9525</xdr:colOff>
      <xdr:row>2</xdr:row>
      <xdr:rowOff>152400</xdr:rowOff>
    </xdr:to>
    <xdr:pic>
      <xdr:nvPicPr>
        <xdr:cNvPr id="10" name="Picture 17" descr="Flagge Itali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5048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57150</xdr:colOff>
      <xdr:row>0</xdr:row>
      <xdr:rowOff>9525</xdr:rowOff>
    </xdr:from>
    <xdr:to>
      <xdr:col>28</xdr:col>
      <xdr:colOff>0</xdr:colOff>
      <xdr:row>2</xdr:row>
      <xdr:rowOff>142875</xdr:rowOff>
    </xdr:to>
    <xdr:pic>
      <xdr:nvPicPr>
        <xdr:cNvPr id="11" name="Picture 34" descr="D:\MC_BERICHT\IMBA_ALLGEMEIN\IMBA_EMBLEM_NAME\xxLOGOneu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9525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26</xdr:col>
      <xdr:colOff>28575</xdr:colOff>
      <xdr:row>55</xdr:row>
      <xdr:rowOff>133350</xdr:rowOff>
    </xdr:to>
    <xdr:pic>
      <xdr:nvPicPr>
        <xdr:cNvPr id="12" name="Picture 35" descr="D:\MC_BERICHT\IMBA_ALLGEMEIN\IMBA_EMBLEM_NAME\xxLOGOneu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44880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70</xdr:row>
      <xdr:rowOff>9525</xdr:rowOff>
    </xdr:from>
    <xdr:to>
      <xdr:col>1</xdr:col>
      <xdr:colOff>371475</xdr:colOff>
      <xdr:row>73</xdr:row>
      <xdr:rowOff>9525</xdr:rowOff>
    </xdr:to>
    <xdr:pic>
      <xdr:nvPicPr>
        <xdr:cNvPr id="13" name="Picture 36" descr="D:\MC_BERICHT\IMBA_ALLGEMEIN\IMBA_EMBLEM_NAME\xxLOGOneu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00"/>
          <a:ext cx="638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152400</xdr:rowOff>
    </xdr:from>
    <xdr:to>
      <xdr:col>4</xdr:col>
      <xdr:colOff>171450</xdr:colOff>
      <xdr:row>2</xdr:row>
      <xdr:rowOff>152400</xdr:rowOff>
    </xdr:to>
    <xdr:pic>
      <xdr:nvPicPr>
        <xdr:cNvPr id="14" name="Picture 1" descr="Flagge Schweiz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33625" y="4857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2</xdr:row>
      <xdr:rowOff>9525</xdr:rowOff>
    </xdr:from>
    <xdr:to>
      <xdr:col>24</xdr:col>
      <xdr:colOff>9525</xdr:colOff>
      <xdr:row>2</xdr:row>
      <xdr:rowOff>161925</xdr:rowOff>
    </xdr:to>
    <xdr:pic>
      <xdr:nvPicPr>
        <xdr:cNvPr id="15" name="Picture 7" descr="Flagge Niederland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19875" y="5048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2</xdr:row>
      <xdr:rowOff>9525</xdr:rowOff>
    </xdr:from>
    <xdr:to>
      <xdr:col>19</xdr:col>
      <xdr:colOff>247650</xdr:colOff>
      <xdr:row>2</xdr:row>
      <xdr:rowOff>142875</xdr:rowOff>
    </xdr:to>
    <xdr:pic>
      <xdr:nvPicPr>
        <xdr:cNvPr id="16" name="Image 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15000" y="504825"/>
          <a:ext cx="2381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2</xdr:row>
      <xdr:rowOff>9525</xdr:rowOff>
    </xdr:from>
    <xdr:to>
      <xdr:col>16</xdr:col>
      <xdr:colOff>9525</xdr:colOff>
      <xdr:row>2</xdr:row>
      <xdr:rowOff>152400</xdr:rowOff>
    </xdr:to>
    <xdr:pic>
      <xdr:nvPicPr>
        <xdr:cNvPr id="17" name="Image 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10125" y="5048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55</xdr:row>
      <xdr:rowOff>9525</xdr:rowOff>
    </xdr:from>
    <xdr:to>
      <xdr:col>4</xdr:col>
      <xdr:colOff>171450</xdr:colOff>
      <xdr:row>56</xdr:row>
      <xdr:rowOff>9525</xdr:rowOff>
    </xdr:to>
    <xdr:pic>
      <xdr:nvPicPr>
        <xdr:cNvPr id="18" name="Picture 1" descr="Flagge Schweiz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33625" y="99536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55</xdr:row>
      <xdr:rowOff>9525</xdr:rowOff>
    </xdr:from>
    <xdr:to>
      <xdr:col>19</xdr:col>
      <xdr:colOff>238125</xdr:colOff>
      <xdr:row>55</xdr:row>
      <xdr:rowOff>142875</xdr:rowOff>
    </xdr:to>
    <xdr:pic>
      <xdr:nvPicPr>
        <xdr:cNvPr id="19" name="Image 5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05475" y="9953625"/>
          <a:ext cx="2381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55</xdr:row>
      <xdr:rowOff>0</xdr:rowOff>
    </xdr:from>
    <xdr:to>
      <xdr:col>15</xdr:col>
      <xdr:colOff>238125</xdr:colOff>
      <xdr:row>55</xdr:row>
      <xdr:rowOff>142875</xdr:rowOff>
    </xdr:to>
    <xdr:pic>
      <xdr:nvPicPr>
        <xdr:cNvPr id="20" name="Image 5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91075" y="99441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2</xdr:row>
      <xdr:rowOff>9525</xdr:rowOff>
    </xdr:from>
    <xdr:to>
      <xdr:col>12</xdr:col>
      <xdr:colOff>9525</xdr:colOff>
      <xdr:row>2</xdr:row>
      <xdr:rowOff>152400</xdr:rowOff>
    </xdr:to>
    <xdr:pic>
      <xdr:nvPicPr>
        <xdr:cNvPr id="21" name="Picture 11" descr="Flagge Dänemark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905250" y="5048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</xdr:row>
      <xdr:rowOff>9525</xdr:rowOff>
    </xdr:from>
    <xdr:to>
      <xdr:col>8</xdr:col>
      <xdr:colOff>0</xdr:colOff>
      <xdr:row>55</xdr:row>
      <xdr:rowOff>152400</xdr:rowOff>
    </xdr:to>
    <xdr:pic>
      <xdr:nvPicPr>
        <xdr:cNvPr id="22" name="Picture 17" descr="Flagge Itali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99536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60</xdr:row>
      <xdr:rowOff>9525</xdr:rowOff>
    </xdr:from>
    <xdr:to>
      <xdr:col>4</xdr:col>
      <xdr:colOff>38100</xdr:colOff>
      <xdr:row>60</xdr:row>
      <xdr:rowOff>152400</xdr:rowOff>
    </xdr:to>
    <xdr:pic>
      <xdr:nvPicPr>
        <xdr:cNvPr id="23" name="Picture 17" descr="Flagge Itali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107632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64</xdr:row>
      <xdr:rowOff>19050</xdr:rowOff>
    </xdr:from>
    <xdr:to>
      <xdr:col>4</xdr:col>
      <xdr:colOff>38100</xdr:colOff>
      <xdr:row>64</xdr:row>
      <xdr:rowOff>161925</xdr:rowOff>
    </xdr:to>
    <xdr:pic>
      <xdr:nvPicPr>
        <xdr:cNvPr id="24" name="Picture 11" descr="Flagge Dänemark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124075" y="114204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55</xdr:row>
      <xdr:rowOff>9525</xdr:rowOff>
    </xdr:from>
    <xdr:to>
      <xdr:col>12</xdr:col>
      <xdr:colOff>0</xdr:colOff>
      <xdr:row>55</xdr:row>
      <xdr:rowOff>152400</xdr:rowOff>
    </xdr:to>
    <xdr:pic>
      <xdr:nvPicPr>
        <xdr:cNvPr id="25" name="Picture 11" descr="Flagge Dänemark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895725" y="99536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171450</xdr:colOff>
      <xdr:row>58</xdr:row>
      <xdr:rowOff>0</xdr:rowOff>
    </xdr:to>
    <xdr:pic>
      <xdr:nvPicPr>
        <xdr:cNvPr id="26" name="Picture 1" descr="Flagge Schweiz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14550" y="102679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19050</xdr:rowOff>
    </xdr:from>
    <xdr:to>
      <xdr:col>5</xdr:col>
      <xdr:colOff>19050</xdr:colOff>
      <xdr:row>2</xdr:row>
      <xdr:rowOff>161925</xdr:rowOff>
    </xdr:to>
    <xdr:pic>
      <xdr:nvPicPr>
        <xdr:cNvPr id="27" name="Picture 14" descr="Flagge Tschechische Republik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33625" y="5143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54</xdr:row>
      <xdr:rowOff>152400</xdr:rowOff>
    </xdr:from>
    <xdr:to>
      <xdr:col>5</xdr:col>
      <xdr:colOff>19050</xdr:colOff>
      <xdr:row>55</xdr:row>
      <xdr:rowOff>152400</xdr:rowOff>
    </xdr:to>
    <xdr:pic>
      <xdr:nvPicPr>
        <xdr:cNvPr id="28" name="Picture 14" descr="Flagge Tschechische Republik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33625" y="9934575"/>
          <a:ext cx="238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55</xdr:row>
      <xdr:rowOff>9525</xdr:rowOff>
    </xdr:from>
    <xdr:to>
      <xdr:col>24</xdr:col>
      <xdr:colOff>9525</xdr:colOff>
      <xdr:row>55</xdr:row>
      <xdr:rowOff>161925</xdr:rowOff>
    </xdr:to>
    <xdr:pic>
      <xdr:nvPicPr>
        <xdr:cNvPr id="29" name="Picture 7" descr="Flagge Niederland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19875" y="99536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70</xdr:row>
      <xdr:rowOff>9525</xdr:rowOff>
    </xdr:from>
    <xdr:to>
      <xdr:col>5</xdr:col>
      <xdr:colOff>190500</xdr:colOff>
      <xdr:row>70</xdr:row>
      <xdr:rowOff>257175</xdr:rowOff>
    </xdr:to>
    <xdr:pic>
      <xdr:nvPicPr>
        <xdr:cNvPr id="30" name="Picture 17" descr="Flagge Itali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12382500"/>
          <a:ext cx="4095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46"/>
  <sheetViews>
    <sheetView tabSelected="1" zoomScale="75" zoomScaleNormal="75" zoomScaleSheetLayoutView="100" zoomScalePageLayoutView="0" workbookViewId="0" topLeftCell="A1">
      <selection activeCell="A59" sqref="A1:AF59"/>
    </sheetView>
  </sheetViews>
  <sheetFormatPr defaultColWidth="11.421875" defaultRowHeight="12.75"/>
  <cols>
    <col min="1" max="1" width="4.140625" style="72" customWidth="1"/>
    <col min="2" max="2" width="15.57421875" style="0" customWidth="1"/>
    <col min="3" max="3" width="12.28125" style="0" bestFit="1" customWidth="1"/>
    <col min="4" max="7" width="3.28125" style="0" customWidth="1"/>
    <col min="8" max="8" width="3.7109375" style="0" customWidth="1"/>
    <col min="9" max="11" width="3.28125" style="0" customWidth="1"/>
    <col min="12" max="12" width="3.7109375" style="0" customWidth="1"/>
    <col min="13" max="15" width="3.28125" style="0" customWidth="1"/>
    <col min="16" max="16" width="3.7109375" style="0" customWidth="1"/>
    <col min="17" max="19" width="3.28125" style="0" customWidth="1"/>
    <col min="20" max="28" width="3.7109375" style="0" customWidth="1"/>
    <col min="29" max="29" width="5.7109375" style="0" customWidth="1"/>
    <col min="30" max="31" width="3.28125" style="0" customWidth="1"/>
    <col min="32" max="38" width="3.7109375" style="0" customWidth="1"/>
  </cols>
  <sheetData>
    <row r="1" spans="1:31" ht="26.25">
      <c r="A1" s="105" t="s">
        <v>290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6"/>
      <c r="U1" s="106"/>
      <c r="V1" s="106"/>
      <c r="W1" s="106"/>
      <c r="X1" s="106"/>
      <c r="Y1" s="106"/>
      <c r="Z1" s="106"/>
      <c r="AA1" s="106"/>
      <c r="AB1" s="106"/>
      <c r="AC1" s="100"/>
      <c r="AD1" s="10"/>
      <c r="AE1" s="10"/>
    </row>
    <row r="2" spans="1:25" ht="12.75">
      <c r="A2"/>
      <c r="E2" s="51" t="s">
        <v>225</v>
      </c>
      <c r="I2" s="51" t="s">
        <v>226</v>
      </c>
      <c r="M2" s="51" t="s">
        <v>228</v>
      </c>
      <c r="Q2" s="51" t="s">
        <v>174</v>
      </c>
      <c r="U2" s="99" t="s">
        <v>176</v>
      </c>
      <c r="Y2" s="99" t="s">
        <v>231</v>
      </c>
    </row>
    <row r="3" spans="5:28" ht="12.75">
      <c r="E3" s="22"/>
      <c r="F3" s="22"/>
      <c r="G3" s="91" t="s">
        <v>224</v>
      </c>
      <c r="H3" s="9"/>
      <c r="I3" s="98"/>
      <c r="J3" s="98"/>
      <c r="K3" s="79" t="s">
        <v>227</v>
      </c>
      <c r="M3" s="90"/>
      <c r="O3" s="91" t="s">
        <v>229</v>
      </c>
      <c r="Q3" s="50"/>
      <c r="S3" s="76" t="s">
        <v>175</v>
      </c>
      <c r="W3" s="76" t="s">
        <v>230</v>
      </c>
      <c r="X3" s="76"/>
      <c r="Y3" s="76"/>
      <c r="Z3" s="76"/>
      <c r="AA3" s="76" t="s">
        <v>232</v>
      </c>
      <c r="AB3" s="76"/>
    </row>
    <row r="4" spans="1:35" ht="63">
      <c r="A4" s="16" t="s">
        <v>2</v>
      </c>
      <c r="B4" s="2" t="s">
        <v>3</v>
      </c>
      <c r="C4" t="s">
        <v>93</v>
      </c>
      <c r="D4" t="s">
        <v>4</v>
      </c>
      <c r="E4" s="3" t="s">
        <v>236</v>
      </c>
      <c r="F4" s="3" t="s">
        <v>237</v>
      </c>
      <c r="G4" s="3" t="s">
        <v>238</v>
      </c>
      <c r="H4" s="4" t="s">
        <v>184</v>
      </c>
      <c r="I4" s="3" t="s">
        <v>248</v>
      </c>
      <c r="J4" s="3" t="s">
        <v>249</v>
      </c>
      <c r="K4" s="3" t="s">
        <v>250</v>
      </c>
      <c r="L4" s="4" t="s">
        <v>185</v>
      </c>
      <c r="M4" s="3" t="s">
        <v>14</v>
      </c>
      <c r="N4" s="3" t="s">
        <v>13</v>
      </c>
      <c r="O4" s="3" t="s">
        <v>16</v>
      </c>
      <c r="P4" s="4" t="s">
        <v>186</v>
      </c>
      <c r="Q4" s="3" t="s">
        <v>14</v>
      </c>
      <c r="R4" s="3" t="s">
        <v>13</v>
      </c>
      <c r="S4" s="3" t="s">
        <v>16</v>
      </c>
      <c r="T4" s="4" t="s">
        <v>279</v>
      </c>
      <c r="U4" s="3" t="s">
        <v>14</v>
      </c>
      <c r="V4" s="3" t="s">
        <v>13</v>
      </c>
      <c r="W4" s="3" t="s">
        <v>16</v>
      </c>
      <c r="X4" s="4" t="s">
        <v>286</v>
      </c>
      <c r="Y4" s="3" t="s">
        <v>14</v>
      </c>
      <c r="Z4" s="3" t="s">
        <v>13</v>
      </c>
      <c r="AA4" s="3" t="s">
        <v>265</v>
      </c>
      <c r="AB4" s="4" t="s">
        <v>187</v>
      </c>
      <c r="AC4" s="7" t="s">
        <v>1</v>
      </c>
      <c r="AD4" s="3" t="s">
        <v>37</v>
      </c>
      <c r="AE4" s="3" t="s">
        <v>38</v>
      </c>
      <c r="AF4" s="87" t="s">
        <v>289</v>
      </c>
      <c r="AH4" s="25"/>
      <c r="AI4" s="25"/>
    </row>
    <row r="5" spans="1:33" ht="12.75">
      <c r="A5" s="73">
        <v>6</v>
      </c>
      <c r="B5" s="6" t="s">
        <v>205</v>
      </c>
      <c r="C5" t="s">
        <v>65</v>
      </c>
      <c r="D5" s="27" t="s">
        <v>0</v>
      </c>
      <c r="E5" s="10">
        <v>60</v>
      </c>
      <c r="F5" s="10">
        <v>60</v>
      </c>
      <c r="G5">
        <v>43</v>
      </c>
      <c r="H5" s="115">
        <f aca="true" t="shared" si="0" ref="H5:H55">SUM(E5:G5)</f>
        <v>163</v>
      </c>
      <c r="L5" s="78">
        <f aca="true" t="shared" si="1" ref="L5:L55">SUM(I5:K5)</f>
        <v>0</v>
      </c>
      <c r="M5" s="10">
        <v>60</v>
      </c>
      <c r="N5" s="10">
        <v>60</v>
      </c>
      <c r="O5" s="112">
        <v>60</v>
      </c>
      <c r="P5" s="110">
        <f aca="true" t="shared" si="2" ref="P5:P55">SUM(M5:O5)</f>
        <v>180</v>
      </c>
      <c r="Q5" s="85">
        <v>47</v>
      </c>
      <c r="R5" s="123">
        <v>60</v>
      </c>
      <c r="S5" s="85">
        <v>47</v>
      </c>
      <c r="T5" s="119">
        <f aca="true" t="shared" si="3" ref="T5:T55">SUM(Q5:S5)</f>
        <v>154</v>
      </c>
      <c r="U5">
        <v>45</v>
      </c>
      <c r="V5" s="69">
        <v>54</v>
      </c>
      <c r="W5" s="69">
        <v>54</v>
      </c>
      <c r="X5" s="119">
        <f aca="true" t="shared" si="4" ref="X5:X55">SUM(U5:W5)</f>
        <v>153</v>
      </c>
      <c r="Y5">
        <v>45</v>
      </c>
      <c r="Z5" s="69">
        <v>54</v>
      </c>
      <c r="AA5" s="12">
        <v>50</v>
      </c>
      <c r="AB5" s="114">
        <f aca="true" t="shared" si="5" ref="AB5:AB55">SUM(Y5:AA5)</f>
        <v>149</v>
      </c>
      <c r="AC5" s="78">
        <f aca="true" t="shared" si="6" ref="AC5:AC55">SUM((H5+L5+P5+T5+X5+AB5))</f>
        <v>799</v>
      </c>
      <c r="AD5">
        <v>1</v>
      </c>
      <c r="AE5" s="95">
        <v>60</v>
      </c>
      <c r="AF5" s="5"/>
      <c r="AG5" s="75"/>
    </row>
    <row r="6" spans="1:33" ht="12.75">
      <c r="A6" s="73">
        <v>2</v>
      </c>
      <c r="B6" s="6" t="s">
        <v>67</v>
      </c>
      <c r="C6" t="s">
        <v>114</v>
      </c>
      <c r="D6" s="27" t="s">
        <v>0</v>
      </c>
      <c r="E6" s="12">
        <v>50</v>
      </c>
      <c r="F6">
        <v>47</v>
      </c>
      <c r="G6" s="10">
        <v>60</v>
      </c>
      <c r="H6" s="116">
        <f t="shared" si="0"/>
        <v>157</v>
      </c>
      <c r="L6" s="78">
        <f t="shared" si="1"/>
        <v>0</v>
      </c>
      <c r="M6">
        <v>47</v>
      </c>
      <c r="N6" s="12">
        <v>50</v>
      </c>
      <c r="O6" s="23">
        <v>26</v>
      </c>
      <c r="P6" s="77">
        <f t="shared" si="2"/>
        <v>123</v>
      </c>
      <c r="Q6" s="85">
        <v>12</v>
      </c>
      <c r="R6" s="85">
        <v>41</v>
      </c>
      <c r="S6" s="123">
        <v>60</v>
      </c>
      <c r="T6" s="77">
        <f t="shared" si="3"/>
        <v>113</v>
      </c>
      <c r="U6">
        <v>33</v>
      </c>
      <c r="V6">
        <v>31</v>
      </c>
      <c r="W6">
        <v>47</v>
      </c>
      <c r="X6" s="77">
        <f t="shared" si="4"/>
        <v>111</v>
      </c>
      <c r="Y6">
        <v>47</v>
      </c>
      <c r="Z6">
        <v>45</v>
      </c>
      <c r="AA6">
        <v>47</v>
      </c>
      <c r="AB6" s="77">
        <f t="shared" si="5"/>
        <v>139</v>
      </c>
      <c r="AC6" s="78">
        <f>SUM((H6+L6+P6+T6+X6+AB6))</f>
        <v>643</v>
      </c>
      <c r="AD6">
        <v>2</v>
      </c>
      <c r="AE6" s="95">
        <v>54</v>
      </c>
      <c r="AF6" s="89"/>
      <c r="AG6" s="75"/>
    </row>
    <row r="7" spans="1:32" ht="12.75">
      <c r="A7" s="73">
        <v>22</v>
      </c>
      <c r="B7" s="6" t="s">
        <v>213</v>
      </c>
      <c r="C7" t="s">
        <v>194</v>
      </c>
      <c r="D7" s="31" t="s">
        <v>7</v>
      </c>
      <c r="E7">
        <v>37</v>
      </c>
      <c r="F7">
        <v>41</v>
      </c>
      <c r="G7">
        <v>45</v>
      </c>
      <c r="H7" s="78">
        <f t="shared" si="0"/>
        <v>123</v>
      </c>
      <c r="L7" s="78">
        <f t="shared" si="1"/>
        <v>0</v>
      </c>
      <c r="M7">
        <v>43</v>
      </c>
      <c r="N7">
        <v>43</v>
      </c>
      <c r="O7" s="23">
        <v>47</v>
      </c>
      <c r="P7" s="77">
        <f t="shared" si="2"/>
        <v>133</v>
      </c>
      <c r="Q7" s="11">
        <v>37</v>
      </c>
      <c r="R7" s="11">
        <v>35</v>
      </c>
      <c r="S7" s="11">
        <v>41</v>
      </c>
      <c r="T7" s="77">
        <f>SUM(Q7:S7)</f>
        <v>113</v>
      </c>
      <c r="U7" s="11">
        <v>41</v>
      </c>
      <c r="V7" s="11">
        <v>37</v>
      </c>
      <c r="W7" s="11">
        <v>39</v>
      </c>
      <c r="X7" s="77">
        <f t="shared" si="4"/>
        <v>117</v>
      </c>
      <c r="Y7" s="125">
        <v>50</v>
      </c>
      <c r="Z7" s="11">
        <v>41</v>
      </c>
      <c r="AA7" s="124">
        <v>54</v>
      </c>
      <c r="AB7" s="134">
        <f t="shared" si="5"/>
        <v>145</v>
      </c>
      <c r="AC7" s="78">
        <f t="shared" si="6"/>
        <v>631</v>
      </c>
      <c r="AD7">
        <v>3</v>
      </c>
      <c r="AE7" s="96">
        <v>50</v>
      </c>
      <c r="AF7" s="89">
        <v>1</v>
      </c>
    </row>
    <row r="8" spans="1:33" ht="12.75">
      <c r="A8" s="73">
        <v>36</v>
      </c>
      <c r="B8" s="6" t="s">
        <v>122</v>
      </c>
      <c r="C8" t="s">
        <v>196</v>
      </c>
      <c r="D8" s="30" t="s">
        <v>8</v>
      </c>
      <c r="E8">
        <v>17</v>
      </c>
      <c r="F8">
        <v>29</v>
      </c>
      <c r="G8">
        <v>33</v>
      </c>
      <c r="H8" s="78">
        <f t="shared" si="0"/>
        <v>79</v>
      </c>
      <c r="L8" s="78">
        <f t="shared" si="1"/>
        <v>0</v>
      </c>
      <c r="M8" s="12">
        <v>50</v>
      </c>
      <c r="N8">
        <v>41</v>
      </c>
      <c r="O8" s="23">
        <v>45</v>
      </c>
      <c r="P8" s="119">
        <f t="shared" si="2"/>
        <v>136</v>
      </c>
      <c r="Q8" s="84">
        <v>18</v>
      </c>
      <c r="R8" s="84">
        <v>39</v>
      </c>
      <c r="S8" s="84">
        <v>35</v>
      </c>
      <c r="T8" s="77">
        <f t="shared" si="3"/>
        <v>92</v>
      </c>
      <c r="U8" s="84">
        <v>39</v>
      </c>
      <c r="V8" s="84">
        <v>45</v>
      </c>
      <c r="W8" s="84">
        <v>27</v>
      </c>
      <c r="X8" s="77">
        <f t="shared" si="4"/>
        <v>111</v>
      </c>
      <c r="Y8" s="84">
        <v>26</v>
      </c>
      <c r="Z8" s="84">
        <v>37</v>
      </c>
      <c r="AA8" s="84">
        <v>22</v>
      </c>
      <c r="AB8" s="77">
        <f t="shared" si="5"/>
        <v>85</v>
      </c>
      <c r="AC8" s="78">
        <f t="shared" si="6"/>
        <v>503</v>
      </c>
      <c r="AD8">
        <v>4</v>
      </c>
      <c r="AE8" s="95">
        <v>47</v>
      </c>
      <c r="AF8" s="89">
        <v>2</v>
      </c>
      <c r="AG8" s="75"/>
    </row>
    <row r="9" spans="1:33" ht="12.75">
      <c r="A9" s="6">
        <v>16</v>
      </c>
      <c r="B9" s="6" t="s">
        <v>210</v>
      </c>
      <c r="C9" t="s">
        <v>192</v>
      </c>
      <c r="D9" s="18" t="s">
        <v>6</v>
      </c>
      <c r="E9">
        <v>41</v>
      </c>
      <c r="F9">
        <v>12</v>
      </c>
      <c r="G9">
        <v>29</v>
      </c>
      <c r="H9" s="78">
        <f t="shared" si="0"/>
        <v>82</v>
      </c>
      <c r="L9" s="78">
        <f t="shared" si="1"/>
        <v>0</v>
      </c>
      <c r="M9" s="69">
        <v>54</v>
      </c>
      <c r="N9" s="69">
        <v>54</v>
      </c>
      <c r="O9" s="23">
        <v>17</v>
      </c>
      <c r="P9" s="77">
        <f t="shared" si="2"/>
        <v>125</v>
      </c>
      <c r="Q9" s="69">
        <v>54</v>
      </c>
      <c r="R9" s="12">
        <v>50</v>
      </c>
      <c r="S9" s="69">
        <v>54</v>
      </c>
      <c r="T9" s="114">
        <f t="shared" si="3"/>
        <v>158</v>
      </c>
      <c r="U9" s="12">
        <v>50</v>
      </c>
      <c r="V9">
        <v>39</v>
      </c>
      <c r="W9">
        <v>41</v>
      </c>
      <c r="X9" s="77">
        <f t="shared" si="4"/>
        <v>130</v>
      </c>
      <c r="AB9" s="77">
        <f t="shared" si="5"/>
        <v>0</v>
      </c>
      <c r="AC9" s="78">
        <f t="shared" si="6"/>
        <v>495</v>
      </c>
      <c r="AD9">
        <v>5</v>
      </c>
      <c r="AE9" s="94">
        <v>45</v>
      </c>
      <c r="AF9" s="103">
        <v>-2</v>
      </c>
      <c r="AG9" s="75"/>
    </row>
    <row r="10" spans="1:32" ht="12.75">
      <c r="A10" s="73">
        <v>3</v>
      </c>
      <c r="B10" s="6" t="s">
        <v>204</v>
      </c>
      <c r="C10" t="s">
        <v>188</v>
      </c>
      <c r="D10" s="27" t="s">
        <v>0</v>
      </c>
      <c r="E10">
        <v>25</v>
      </c>
      <c r="F10">
        <v>31</v>
      </c>
      <c r="G10">
        <v>21</v>
      </c>
      <c r="H10" s="78">
        <f t="shared" si="0"/>
        <v>77</v>
      </c>
      <c r="L10" s="78">
        <f t="shared" si="1"/>
        <v>0</v>
      </c>
      <c r="M10">
        <v>37</v>
      </c>
      <c r="N10">
        <v>39</v>
      </c>
      <c r="O10" s="23">
        <v>24</v>
      </c>
      <c r="P10" s="77">
        <f t="shared" si="2"/>
        <v>100</v>
      </c>
      <c r="Q10" s="11">
        <v>27</v>
      </c>
      <c r="R10" s="11">
        <v>47</v>
      </c>
      <c r="S10" s="11">
        <v>33</v>
      </c>
      <c r="T10" s="77">
        <f t="shared" si="3"/>
        <v>107</v>
      </c>
      <c r="U10" s="11">
        <v>25</v>
      </c>
      <c r="V10" s="11">
        <v>29</v>
      </c>
      <c r="W10" s="11">
        <v>33</v>
      </c>
      <c r="X10" s="77">
        <f t="shared" si="4"/>
        <v>87</v>
      </c>
      <c r="Y10" s="11">
        <v>39</v>
      </c>
      <c r="Z10" s="11">
        <v>39</v>
      </c>
      <c r="AA10" s="11">
        <v>39</v>
      </c>
      <c r="AB10" s="77">
        <f t="shared" si="5"/>
        <v>117</v>
      </c>
      <c r="AC10" s="78">
        <f t="shared" si="6"/>
        <v>488</v>
      </c>
      <c r="AD10">
        <v>6</v>
      </c>
      <c r="AE10" s="94">
        <v>43</v>
      </c>
      <c r="AF10" s="89">
        <v>2</v>
      </c>
    </row>
    <row r="11" spans="1:33" ht="12.75">
      <c r="A11" s="73">
        <v>51</v>
      </c>
      <c r="B11" s="6" t="s">
        <v>82</v>
      </c>
      <c r="C11" t="s">
        <v>83</v>
      </c>
      <c r="D11" s="20" t="s">
        <v>10</v>
      </c>
      <c r="E11">
        <v>35</v>
      </c>
      <c r="F11">
        <v>39</v>
      </c>
      <c r="G11">
        <v>39</v>
      </c>
      <c r="H11" s="78">
        <f t="shared" si="0"/>
        <v>113</v>
      </c>
      <c r="L11" s="78">
        <f t="shared" si="1"/>
        <v>0</v>
      </c>
      <c r="M11">
        <v>31</v>
      </c>
      <c r="N11">
        <v>27</v>
      </c>
      <c r="O11" s="118">
        <v>50</v>
      </c>
      <c r="P11" s="77">
        <f t="shared" si="2"/>
        <v>108</v>
      </c>
      <c r="Q11" s="85">
        <v>29</v>
      </c>
      <c r="R11" s="85">
        <v>26</v>
      </c>
      <c r="S11" s="85">
        <v>25</v>
      </c>
      <c r="T11" s="77">
        <f t="shared" si="3"/>
        <v>80</v>
      </c>
      <c r="U11" s="84">
        <v>35</v>
      </c>
      <c r="V11" s="84">
        <v>25</v>
      </c>
      <c r="W11" s="84">
        <v>23</v>
      </c>
      <c r="X11" s="77">
        <f t="shared" si="4"/>
        <v>83</v>
      </c>
      <c r="Y11" s="84">
        <v>33</v>
      </c>
      <c r="Z11" s="84">
        <v>33</v>
      </c>
      <c r="AA11" s="84">
        <v>20</v>
      </c>
      <c r="AB11" s="77">
        <f t="shared" si="5"/>
        <v>86</v>
      </c>
      <c r="AC11" s="78">
        <f t="shared" si="6"/>
        <v>470</v>
      </c>
      <c r="AD11">
        <v>7</v>
      </c>
      <c r="AE11" s="94">
        <v>41</v>
      </c>
      <c r="AF11" s="89"/>
      <c r="AG11" s="75"/>
    </row>
    <row r="12" spans="1:33" ht="13.5" customHeight="1">
      <c r="A12" s="73">
        <v>14</v>
      </c>
      <c r="B12" s="6" t="s">
        <v>208</v>
      </c>
      <c r="C12" t="s">
        <v>177</v>
      </c>
      <c r="D12" s="18" t="s">
        <v>6</v>
      </c>
      <c r="E12">
        <v>45</v>
      </c>
      <c r="F12">
        <v>43</v>
      </c>
      <c r="G12">
        <v>41</v>
      </c>
      <c r="H12" s="78">
        <f t="shared" si="0"/>
        <v>129</v>
      </c>
      <c r="L12" s="78">
        <f t="shared" si="1"/>
        <v>0</v>
      </c>
      <c r="M12">
        <v>41</v>
      </c>
      <c r="N12">
        <v>47</v>
      </c>
      <c r="O12" s="23">
        <v>16</v>
      </c>
      <c r="P12" s="77">
        <f t="shared" si="2"/>
        <v>104</v>
      </c>
      <c r="Q12" s="11">
        <v>45</v>
      </c>
      <c r="R12" s="11">
        <v>31</v>
      </c>
      <c r="S12" s="11">
        <v>31</v>
      </c>
      <c r="T12" s="77">
        <f>SUM(Q12:S12)</f>
        <v>107</v>
      </c>
      <c r="X12" s="77">
        <f t="shared" si="4"/>
        <v>0</v>
      </c>
      <c r="Y12">
        <v>41</v>
      </c>
      <c r="Z12">
        <v>47</v>
      </c>
      <c r="AA12">
        <v>37</v>
      </c>
      <c r="AB12" s="77">
        <f t="shared" si="5"/>
        <v>125</v>
      </c>
      <c r="AC12" s="78">
        <f t="shared" si="6"/>
        <v>465</v>
      </c>
      <c r="AD12">
        <v>8</v>
      </c>
      <c r="AE12" s="94">
        <v>39</v>
      </c>
      <c r="AF12" s="89">
        <v>2</v>
      </c>
      <c r="AG12" s="75"/>
    </row>
    <row r="13" spans="1:32" ht="12.75">
      <c r="A13" s="6">
        <v>15</v>
      </c>
      <c r="B13" s="6" t="s">
        <v>209</v>
      </c>
      <c r="C13" t="s">
        <v>191</v>
      </c>
      <c r="D13" s="18" t="s">
        <v>6</v>
      </c>
      <c r="E13">
        <v>47</v>
      </c>
      <c r="F13" s="69">
        <v>54</v>
      </c>
      <c r="G13" s="69">
        <v>54</v>
      </c>
      <c r="H13" s="117">
        <f t="shared" si="0"/>
        <v>155</v>
      </c>
      <c r="L13" s="78">
        <f t="shared" si="1"/>
        <v>0</v>
      </c>
      <c r="M13">
        <v>45</v>
      </c>
      <c r="N13">
        <v>45</v>
      </c>
      <c r="O13" s="113">
        <v>54</v>
      </c>
      <c r="P13" s="114">
        <f t="shared" si="2"/>
        <v>144</v>
      </c>
      <c r="Q13" s="122">
        <v>60</v>
      </c>
      <c r="R13" s="124">
        <v>54</v>
      </c>
      <c r="S13" s="125">
        <v>50</v>
      </c>
      <c r="T13" s="110">
        <f t="shared" si="3"/>
        <v>164</v>
      </c>
      <c r="X13" s="77">
        <f t="shared" si="4"/>
        <v>0</v>
      </c>
      <c r="AB13" s="77">
        <f t="shared" si="5"/>
        <v>0</v>
      </c>
      <c r="AC13" s="78">
        <f t="shared" si="6"/>
        <v>463</v>
      </c>
      <c r="AD13">
        <v>9</v>
      </c>
      <c r="AE13" s="94">
        <v>37</v>
      </c>
      <c r="AF13" s="103">
        <v>-4</v>
      </c>
    </row>
    <row r="14" spans="1:33" ht="12.75">
      <c r="A14" s="73">
        <v>45</v>
      </c>
      <c r="B14" s="6" t="s">
        <v>78</v>
      </c>
      <c r="C14" t="s">
        <v>79</v>
      </c>
      <c r="D14" s="104" t="s">
        <v>9</v>
      </c>
      <c r="E14">
        <v>31</v>
      </c>
      <c r="F14">
        <v>35</v>
      </c>
      <c r="G14">
        <v>35</v>
      </c>
      <c r="H14" s="78">
        <f t="shared" si="0"/>
        <v>101</v>
      </c>
      <c r="L14" s="78">
        <f t="shared" si="1"/>
        <v>0</v>
      </c>
      <c r="M14">
        <v>25</v>
      </c>
      <c r="N14">
        <v>26</v>
      </c>
      <c r="O14" s="23">
        <v>37</v>
      </c>
      <c r="P14" s="77">
        <f t="shared" si="2"/>
        <v>88</v>
      </c>
      <c r="Q14" s="84">
        <v>24</v>
      </c>
      <c r="R14" s="84">
        <v>22</v>
      </c>
      <c r="S14" s="84">
        <v>13</v>
      </c>
      <c r="T14" s="77">
        <f t="shared" si="3"/>
        <v>59</v>
      </c>
      <c r="U14" s="84">
        <v>37</v>
      </c>
      <c r="V14" s="84">
        <v>35</v>
      </c>
      <c r="W14" s="84">
        <v>29</v>
      </c>
      <c r="X14" s="77">
        <f t="shared" si="4"/>
        <v>101</v>
      </c>
      <c r="Y14" s="84">
        <v>27</v>
      </c>
      <c r="Z14" s="84">
        <v>29</v>
      </c>
      <c r="AA14" s="84">
        <v>33</v>
      </c>
      <c r="AB14" s="77">
        <f t="shared" si="5"/>
        <v>89</v>
      </c>
      <c r="AC14" s="78">
        <f t="shared" si="6"/>
        <v>438</v>
      </c>
      <c r="AD14">
        <v>10</v>
      </c>
      <c r="AE14" s="94">
        <v>35</v>
      </c>
      <c r="AF14" s="5">
        <v>-1</v>
      </c>
      <c r="AG14" s="76"/>
    </row>
    <row r="15" spans="1:33" ht="12.75">
      <c r="A15" s="73">
        <v>7</v>
      </c>
      <c r="B15" s="6" t="s">
        <v>206</v>
      </c>
      <c r="C15" t="s">
        <v>189</v>
      </c>
      <c r="D15" s="27" t="s">
        <v>0</v>
      </c>
      <c r="E15">
        <v>22</v>
      </c>
      <c r="F15">
        <v>23</v>
      </c>
      <c r="G15">
        <v>26</v>
      </c>
      <c r="H15" s="78">
        <f t="shared" si="0"/>
        <v>71</v>
      </c>
      <c r="L15" s="78">
        <f t="shared" si="1"/>
        <v>0</v>
      </c>
      <c r="M15">
        <v>27</v>
      </c>
      <c r="N15">
        <v>22</v>
      </c>
      <c r="O15" s="23">
        <v>27</v>
      </c>
      <c r="P15" s="77">
        <f t="shared" si="2"/>
        <v>76</v>
      </c>
      <c r="Q15" s="85">
        <v>25</v>
      </c>
      <c r="R15" s="85">
        <v>21</v>
      </c>
      <c r="S15" s="85">
        <v>23</v>
      </c>
      <c r="T15" s="77">
        <f t="shared" si="3"/>
        <v>69</v>
      </c>
      <c r="U15" s="84">
        <v>24</v>
      </c>
      <c r="V15" s="84">
        <v>23</v>
      </c>
      <c r="W15" s="84">
        <v>25</v>
      </c>
      <c r="X15" s="77">
        <f t="shared" si="4"/>
        <v>72</v>
      </c>
      <c r="Y15" s="84">
        <v>29</v>
      </c>
      <c r="Z15" s="84">
        <v>25</v>
      </c>
      <c r="AA15" s="84">
        <v>27</v>
      </c>
      <c r="AB15" s="77">
        <f t="shared" si="5"/>
        <v>81</v>
      </c>
      <c r="AC15" s="78">
        <f t="shared" si="6"/>
        <v>369</v>
      </c>
      <c r="AD15">
        <v>11</v>
      </c>
      <c r="AE15" s="94">
        <v>33</v>
      </c>
      <c r="AG15" s="75"/>
    </row>
    <row r="16" spans="1:31" ht="12.75">
      <c r="A16" s="73">
        <v>9</v>
      </c>
      <c r="B16" s="6" t="s">
        <v>239</v>
      </c>
      <c r="C16" t="s">
        <v>203</v>
      </c>
      <c r="D16" s="27" t="s">
        <v>0</v>
      </c>
      <c r="E16">
        <v>21</v>
      </c>
      <c r="F16">
        <v>19</v>
      </c>
      <c r="G16">
        <v>24</v>
      </c>
      <c r="H16" s="78">
        <f t="shared" si="0"/>
        <v>64</v>
      </c>
      <c r="L16" s="78">
        <f t="shared" si="1"/>
        <v>0</v>
      </c>
      <c r="M16">
        <v>21</v>
      </c>
      <c r="N16">
        <v>21</v>
      </c>
      <c r="O16" s="23">
        <v>31</v>
      </c>
      <c r="P16" s="77">
        <f t="shared" si="2"/>
        <v>73</v>
      </c>
      <c r="Q16" s="11">
        <v>22</v>
      </c>
      <c r="R16" s="11">
        <v>24</v>
      </c>
      <c r="S16" s="11">
        <v>27</v>
      </c>
      <c r="T16" s="77">
        <f t="shared" si="3"/>
        <v>73</v>
      </c>
      <c r="U16" s="84">
        <v>21</v>
      </c>
      <c r="V16" s="84">
        <v>18</v>
      </c>
      <c r="W16" s="84">
        <v>24</v>
      </c>
      <c r="X16" s="77">
        <f t="shared" si="4"/>
        <v>63</v>
      </c>
      <c r="Y16" s="84">
        <v>31</v>
      </c>
      <c r="Z16" s="84">
        <v>27</v>
      </c>
      <c r="AA16" s="84">
        <v>35</v>
      </c>
      <c r="AB16" s="77">
        <f t="shared" si="5"/>
        <v>93</v>
      </c>
      <c r="AC16" s="78">
        <f t="shared" si="6"/>
        <v>366</v>
      </c>
      <c r="AD16">
        <v>12</v>
      </c>
      <c r="AE16" s="94">
        <v>31</v>
      </c>
    </row>
    <row r="17" spans="1:33" ht="12.75">
      <c r="A17" s="73">
        <v>99</v>
      </c>
      <c r="B17" s="6" t="s">
        <v>222</v>
      </c>
      <c r="C17" t="s">
        <v>202</v>
      </c>
      <c r="D17" s="101" t="s">
        <v>91</v>
      </c>
      <c r="E17">
        <v>39</v>
      </c>
      <c r="F17">
        <v>37</v>
      </c>
      <c r="G17">
        <v>37</v>
      </c>
      <c r="H17" s="78">
        <f t="shared" si="0"/>
        <v>113</v>
      </c>
      <c r="L17" s="78">
        <f t="shared" si="1"/>
        <v>0</v>
      </c>
      <c r="M17">
        <v>33</v>
      </c>
      <c r="N17">
        <v>37</v>
      </c>
      <c r="O17" s="23">
        <v>25</v>
      </c>
      <c r="P17" s="77">
        <f t="shared" si="2"/>
        <v>95</v>
      </c>
      <c r="Q17" s="85"/>
      <c r="R17" s="85"/>
      <c r="S17" s="85"/>
      <c r="T17" s="77">
        <f t="shared" si="3"/>
        <v>0</v>
      </c>
      <c r="U17">
        <v>27</v>
      </c>
      <c r="V17">
        <v>27</v>
      </c>
      <c r="W17">
        <v>26</v>
      </c>
      <c r="X17" s="77">
        <f t="shared" si="4"/>
        <v>80</v>
      </c>
      <c r="Y17" t="s">
        <v>276</v>
      </c>
      <c r="Z17">
        <v>31</v>
      </c>
      <c r="AA17">
        <v>41</v>
      </c>
      <c r="AB17" s="77">
        <f t="shared" si="5"/>
        <v>72</v>
      </c>
      <c r="AC17" s="78">
        <f t="shared" si="6"/>
        <v>360</v>
      </c>
      <c r="AD17">
        <v>13</v>
      </c>
      <c r="AE17" s="94">
        <v>29</v>
      </c>
      <c r="AG17" s="75"/>
    </row>
    <row r="18" spans="1:33" ht="12.75">
      <c r="A18" s="6">
        <v>91</v>
      </c>
      <c r="B18" s="6" t="s">
        <v>87</v>
      </c>
      <c r="C18" t="s">
        <v>88</v>
      </c>
      <c r="D18" s="101" t="s">
        <v>91</v>
      </c>
      <c r="E18" s="69">
        <v>54</v>
      </c>
      <c r="F18" s="12">
        <v>50</v>
      </c>
      <c r="G18" s="12">
        <v>50</v>
      </c>
      <c r="H18" s="78">
        <f t="shared" si="0"/>
        <v>154</v>
      </c>
      <c r="L18" s="78">
        <f t="shared" si="1"/>
        <v>0</v>
      </c>
      <c r="M18" s="11">
        <v>39</v>
      </c>
      <c r="N18" s="11">
        <v>33</v>
      </c>
      <c r="O18" s="11">
        <v>43</v>
      </c>
      <c r="P18" s="77">
        <f t="shared" si="2"/>
        <v>115</v>
      </c>
      <c r="Q18" s="85">
        <v>26</v>
      </c>
      <c r="R18" s="85">
        <v>20</v>
      </c>
      <c r="S18" s="85">
        <v>22</v>
      </c>
      <c r="T18" s="77">
        <f t="shared" si="3"/>
        <v>68</v>
      </c>
      <c r="X18" s="77">
        <f t="shared" si="4"/>
        <v>0</v>
      </c>
      <c r="AB18" s="77">
        <f t="shared" si="5"/>
        <v>0</v>
      </c>
      <c r="AC18" s="78">
        <f t="shared" si="6"/>
        <v>337</v>
      </c>
      <c r="AD18">
        <v>14</v>
      </c>
      <c r="AE18" s="94">
        <v>27</v>
      </c>
      <c r="AG18" s="75"/>
    </row>
    <row r="19" spans="1:31" ht="12.75">
      <c r="A19" s="6">
        <v>39</v>
      </c>
      <c r="B19" s="6" t="s">
        <v>215</v>
      </c>
      <c r="C19" t="s">
        <v>195</v>
      </c>
      <c r="D19" s="30" t="s">
        <v>8</v>
      </c>
      <c r="E19">
        <v>26</v>
      </c>
      <c r="F19">
        <v>26</v>
      </c>
      <c r="G19">
        <v>27</v>
      </c>
      <c r="H19" s="78">
        <f t="shared" si="0"/>
        <v>79</v>
      </c>
      <c r="L19" s="78">
        <f t="shared" si="1"/>
        <v>0</v>
      </c>
      <c r="M19">
        <v>23</v>
      </c>
      <c r="N19">
        <v>31</v>
      </c>
      <c r="O19" s="23">
        <v>35</v>
      </c>
      <c r="P19" s="77">
        <f t="shared" si="2"/>
        <v>89</v>
      </c>
      <c r="Q19" s="23">
        <v>23</v>
      </c>
      <c r="R19" s="23">
        <v>19</v>
      </c>
      <c r="S19" s="23">
        <v>24</v>
      </c>
      <c r="T19" s="77">
        <f t="shared" si="3"/>
        <v>66</v>
      </c>
      <c r="U19" s="23">
        <v>31</v>
      </c>
      <c r="V19" s="23">
        <v>26</v>
      </c>
      <c r="W19" s="23">
        <v>31</v>
      </c>
      <c r="X19" s="77">
        <f t="shared" si="4"/>
        <v>88</v>
      </c>
      <c r="AB19" s="77">
        <f t="shared" si="5"/>
        <v>0</v>
      </c>
      <c r="AC19" s="78">
        <f t="shared" si="6"/>
        <v>322</v>
      </c>
      <c r="AD19">
        <v>15</v>
      </c>
      <c r="AE19" s="8">
        <v>26</v>
      </c>
    </row>
    <row r="20" spans="1:31" ht="12.75">
      <c r="A20" s="73">
        <v>53</v>
      </c>
      <c r="B20" s="6" t="s">
        <v>84</v>
      </c>
      <c r="C20" t="s">
        <v>53</v>
      </c>
      <c r="D20" s="20" t="s">
        <v>10</v>
      </c>
      <c r="E20">
        <v>20</v>
      </c>
      <c r="F20">
        <v>15</v>
      </c>
      <c r="G20">
        <v>19</v>
      </c>
      <c r="H20" s="78">
        <f t="shared" si="0"/>
        <v>54</v>
      </c>
      <c r="L20" s="78">
        <f t="shared" si="1"/>
        <v>0</v>
      </c>
      <c r="M20">
        <v>24</v>
      </c>
      <c r="N20">
        <v>20</v>
      </c>
      <c r="O20" s="23">
        <v>20</v>
      </c>
      <c r="P20" s="77">
        <f t="shared" si="2"/>
        <v>64</v>
      </c>
      <c r="Q20" s="11">
        <v>20</v>
      </c>
      <c r="R20" s="11">
        <v>17</v>
      </c>
      <c r="S20" s="11">
        <v>19</v>
      </c>
      <c r="T20" s="77">
        <f t="shared" si="3"/>
        <v>56</v>
      </c>
      <c r="U20" s="11">
        <v>22</v>
      </c>
      <c r="V20" s="11">
        <v>22</v>
      </c>
      <c r="W20" s="11">
        <v>21</v>
      </c>
      <c r="X20" s="77">
        <f t="shared" si="4"/>
        <v>65</v>
      </c>
      <c r="Y20" s="11">
        <v>24</v>
      </c>
      <c r="Z20" s="11">
        <v>24</v>
      </c>
      <c r="AA20" s="11">
        <v>31</v>
      </c>
      <c r="AB20" s="77">
        <f t="shared" si="5"/>
        <v>79</v>
      </c>
      <c r="AC20" s="78">
        <f t="shared" si="6"/>
        <v>318</v>
      </c>
      <c r="AD20">
        <v>16</v>
      </c>
      <c r="AE20" s="8">
        <v>25</v>
      </c>
    </row>
    <row r="21" spans="1:31" ht="12.75">
      <c r="A21" s="73">
        <v>18</v>
      </c>
      <c r="B21" s="6" t="s">
        <v>211</v>
      </c>
      <c r="C21" t="s">
        <v>73</v>
      </c>
      <c r="D21" s="18" t="s">
        <v>6</v>
      </c>
      <c r="E21">
        <v>14</v>
      </c>
      <c r="F21">
        <v>20</v>
      </c>
      <c r="G21">
        <v>20</v>
      </c>
      <c r="H21" s="78">
        <f t="shared" si="0"/>
        <v>54</v>
      </c>
      <c r="L21" s="78">
        <f t="shared" si="1"/>
        <v>0</v>
      </c>
      <c r="M21">
        <v>18</v>
      </c>
      <c r="N21">
        <v>18</v>
      </c>
      <c r="O21" s="23">
        <v>21</v>
      </c>
      <c r="P21" s="77">
        <f t="shared" si="2"/>
        <v>57</v>
      </c>
      <c r="Q21" s="85">
        <v>14</v>
      </c>
      <c r="R21" s="85">
        <v>16</v>
      </c>
      <c r="S21" s="85">
        <v>16</v>
      </c>
      <c r="T21" s="77">
        <f t="shared" si="3"/>
        <v>46</v>
      </c>
      <c r="U21" s="84">
        <v>20</v>
      </c>
      <c r="V21" s="84">
        <v>21</v>
      </c>
      <c r="W21" s="84">
        <v>22</v>
      </c>
      <c r="X21" s="77">
        <f t="shared" si="4"/>
        <v>63</v>
      </c>
      <c r="Y21" s="11">
        <v>22</v>
      </c>
      <c r="Z21" s="11">
        <v>21</v>
      </c>
      <c r="AA21" s="11">
        <v>21</v>
      </c>
      <c r="AB21" s="77">
        <f t="shared" si="5"/>
        <v>64</v>
      </c>
      <c r="AC21" s="78">
        <f t="shared" si="6"/>
        <v>284</v>
      </c>
      <c r="AD21">
        <v>17</v>
      </c>
      <c r="AE21" s="8">
        <v>24</v>
      </c>
    </row>
    <row r="22" spans="1:33" ht="12.75">
      <c r="A22" s="73">
        <v>34</v>
      </c>
      <c r="B22" s="6" t="s">
        <v>214</v>
      </c>
      <c r="C22" t="s">
        <v>195</v>
      </c>
      <c r="D22" s="30" t="s">
        <v>8</v>
      </c>
      <c r="E22">
        <v>19</v>
      </c>
      <c r="F22">
        <v>24</v>
      </c>
      <c r="G22">
        <v>22</v>
      </c>
      <c r="H22" s="78">
        <f t="shared" si="0"/>
        <v>65</v>
      </c>
      <c r="L22" s="78">
        <f t="shared" si="1"/>
        <v>0</v>
      </c>
      <c r="M22">
        <v>19</v>
      </c>
      <c r="N22">
        <v>24</v>
      </c>
      <c r="O22" s="23">
        <v>33</v>
      </c>
      <c r="P22" s="77">
        <f t="shared" si="2"/>
        <v>76</v>
      </c>
      <c r="Q22" s="85">
        <v>17</v>
      </c>
      <c r="R22" s="85">
        <v>14</v>
      </c>
      <c r="S22" s="85">
        <v>18</v>
      </c>
      <c r="T22" s="77">
        <f t="shared" si="3"/>
        <v>49</v>
      </c>
      <c r="X22" s="77">
        <f t="shared" si="4"/>
        <v>0</v>
      </c>
      <c r="Y22">
        <v>25</v>
      </c>
      <c r="Z22">
        <v>23</v>
      </c>
      <c r="AA22">
        <v>24</v>
      </c>
      <c r="AB22" s="77">
        <f t="shared" si="5"/>
        <v>72</v>
      </c>
      <c r="AC22" s="78">
        <f t="shared" si="6"/>
        <v>262</v>
      </c>
      <c r="AD22">
        <v>18</v>
      </c>
      <c r="AE22" s="8">
        <v>23</v>
      </c>
      <c r="AG22" s="75"/>
    </row>
    <row r="23" spans="1:31" ht="12.75">
      <c r="A23" s="6">
        <v>49</v>
      </c>
      <c r="B23" s="6" t="s">
        <v>259</v>
      </c>
      <c r="C23" t="s">
        <v>131</v>
      </c>
      <c r="D23" s="104" t="s">
        <v>9</v>
      </c>
      <c r="H23" s="78">
        <f t="shared" si="0"/>
        <v>0</v>
      </c>
      <c r="I23" s="11"/>
      <c r="J23" s="11"/>
      <c r="K23" s="11"/>
      <c r="L23" s="78">
        <f t="shared" si="1"/>
        <v>0</v>
      </c>
      <c r="M23" s="11"/>
      <c r="N23" s="11"/>
      <c r="O23" s="11"/>
      <c r="P23" s="77">
        <f t="shared" si="2"/>
        <v>0</v>
      </c>
      <c r="Q23" s="11">
        <v>21</v>
      </c>
      <c r="R23" s="11">
        <v>25</v>
      </c>
      <c r="S23" s="11">
        <v>37</v>
      </c>
      <c r="T23" s="77">
        <f t="shared" si="3"/>
        <v>83</v>
      </c>
      <c r="U23" s="122">
        <v>60</v>
      </c>
      <c r="V23" s="122">
        <v>60</v>
      </c>
      <c r="W23" s="11">
        <v>45</v>
      </c>
      <c r="X23" s="110">
        <f t="shared" si="4"/>
        <v>165</v>
      </c>
      <c r="AB23" s="77">
        <f t="shared" si="5"/>
        <v>0</v>
      </c>
      <c r="AC23" s="78">
        <f>SUM((H23+L23+P23+T23+X23))</f>
        <v>248</v>
      </c>
      <c r="AD23">
        <v>19</v>
      </c>
      <c r="AE23" s="8">
        <v>22</v>
      </c>
    </row>
    <row r="24" spans="1:31" ht="12.75">
      <c r="A24" s="6">
        <v>50</v>
      </c>
      <c r="B24" s="6" t="s">
        <v>216</v>
      </c>
      <c r="C24" t="s">
        <v>197</v>
      </c>
      <c r="D24" s="20" t="s">
        <v>10</v>
      </c>
      <c r="E24">
        <v>27</v>
      </c>
      <c r="F24">
        <v>25</v>
      </c>
      <c r="G24">
        <v>12</v>
      </c>
      <c r="H24" s="78">
        <f t="shared" si="0"/>
        <v>64</v>
      </c>
      <c r="L24" s="78">
        <f t="shared" si="1"/>
        <v>0</v>
      </c>
      <c r="M24" s="11">
        <v>29</v>
      </c>
      <c r="N24" s="11">
        <v>29</v>
      </c>
      <c r="O24" s="11">
        <v>41</v>
      </c>
      <c r="P24" s="77">
        <f t="shared" si="2"/>
        <v>99</v>
      </c>
      <c r="Q24" s="11">
        <v>15</v>
      </c>
      <c r="R24" s="11">
        <v>13</v>
      </c>
      <c r="S24" s="11">
        <v>17</v>
      </c>
      <c r="T24" s="77">
        <f t="shared" si="3"/>
        <v>45</v>
      </c>
      <c r="X24" s="77">
        <f t="shared" si="4"/>
        <v>0</v>
      </c>
      <c r="AB24" s="77">
        <f t="shared" si="5"/>
        <v>0</v>
      </c>
      <c r="AC24" s="78">
        <f t="shared" si="6"/>
        <v>208</v>
      </c>
      <c r="AD24">
        <v>20</v>
      </c>
      <c r="AE24" s="8">
        <v>21</v>
      </c>
    </row>
    <row r="25" spans="1:31" ht="12.75">
      <c r="A25" s="6">
        <v>17</v>
      </c>
      <c r="B25" s="6" t="s">
        <v>240</v>
      </c>
      <c r="C25" t="s">
        <v>241</v>
      </c>
      <c r="D25" s="18" t="s">
        <v>6</v>
      </c>
      <c r="H25" s="78">
        <f t="shared" si="0"/>
        <v>0</v>
      </c>
      <c r="I25" s="11"/>
      <c r="J25" s="11"/>
      <c r="K25" s="11"/>
      <c r="L25" s="78">
        <f t="shared" si="1"/>
        <v>0</v>
      </c>
      <c r="M25" s="11">
        <v>35</v>
      </c>
      <c r="N25" s="11">
        <v>35</v>
      </c>
      <c r="O25" s="11">
        <v>39</v>
      </c>
      <c r="P25" s="77">
        <f t="shared" si="2"/>
        <v>109</v>
      </c>
      <c r="Q25" s="11">
        <v>41</v>
      </c>
      <c r="R25" s="11">
        <v>23</v>
      </c>
      <c r="S25" s="11">
        <v>26</v>
      </c>
      <c r="T25" s="77">
        <f t="shared" si="3"/>
        <v>90</v>
      </c>
      <c r="X25" s="77">
        <f t="shared" si="4"/>
        <v>0</v>
      </c>
      <c r="AB25" s="77">
        <f t="shared" si="5"/>
        <v>0</v>
      </c>
      <c r="AC25" s="78">
        <f>SUM((H25+L25+P25+T25))</f>
        <v>199</v>
      </c>
      <c r="AD25">
        <v>21</v>
      </c>
      <c r="AE25" s="8">
        <v>20</v>
      </c>
    </row>
    <row r="26" spans="1:31" ht="12.75">
      <c r="A26" s="6">
        <v>52</v>
      </c>
      <c r="B26" s="6" t="s">
        <v>217</v>
      </c>
      <c r="C26" t="s">
        <v>198</v>
      </c>
      <c r="D26" s="20" t="s">
        <v>10</v>
      </c>
      <c r="E26">
        <v>13</v>
      </c>
      <c r="F26">
        <v>13</v>
      </c>
      <c r="G26">
        <v>18</v>
      </c>
      <c r="H26" s="78">
        <f>SUM(E26:G26)</f>
        <v>44</v>
      </c>
      <c r="L26" s="78">
        <f t="shared" si="1"/>
        <v>0</v>
      </c>
      <c r="M26">
        <v>20</v>
      </c>
      <c r="N26">
        <v>17</v>
      </c>
      <c r="O26" s="23">
        <v>19</v>
      </c>
      <c r="P26" s="77">
        <f t="shared" si="2"/>
        <v>56</v>
      </c>
      <c r="Q26" s="84">
        <v>13</v>
      </c>
      <c r="R26" s="84">
        <v>12</v>
      </c>
      <c r="S26" s="84">
        <v>15</v>
      </c>
      <c r="T26" s="77">
        <f t="shared" si="3"/>
        <v>40</v>
      </c>
      <c r="U26" s="84">
        <v>19</v>
      </c>
      <c r="V26" s="84">
        <v>19</v>
      </c>
      <c r="W26" s="84">
        <v>19</v>
      </c>
      <c r="X26" s="77">
        <f t="shared" si="4"/>
        <v>57</v>
      </c>
      <c r="AB26" s="77">
        <f t="shared" si="5"/>
        <v>0</v>
      </c>
      <c r="AC26" s="78">
        <f t="shared" si="6"/>
        <v>197</v>
      </c>
      <c r="AD26">
        <v>22</v>
      </c>
      <c r="AE26" s="8">
        <v>19</v>
      </c>
    </row>
    <row r="27" spans="1:31" ht="12.75">
      <c r="A27" s="73">
        <v>26</v>
      </c>
      <c r="B27" s="6" t="s">
        <v>257</v>
      </c>
      <c r="C27" t="s">
        <v>258</v>
      </c>
      <c r="D27" s="31" t="s">
        <v>7</v>
      </c>
      <c r="H27" s="78">
        <f t="shared" si="0"/>
        <v>0</v>
      </c>
      <c r="I27" s="11"/>
      <c r="J27" s="11"/>
      <c r="K27" s="11"/>
      <c r="L27" s="78">
        <f t="shared" si="1"/>
        <v>0</v>
      </c>
      <c r="M27" s="11"/>
      <c r="N27" s="11"/>
      <c r="O27" s="11"/>
      <c r="P27" s="77">
        <f t="shared" si="2"/>
        <v>0</v>
      </c>
      <c r="Q27" s="11">
        <v>31</v>
      </c>
      <c r="R27" s="11">
        <v>27</v>
      </c>
      <c r="S27" s="11">
        <v>39</v>
      </c>
      <c r="T27" s="77">
        <f t="shared" si="3"/>
        <v>97</v>
      </c>
      <c r="U27" s="11">
        <v>29</v>
      </c>
      <c r="V27" s="11">
        <v>33</v>
      </c>
      <c r="W27" s="11">
        <v>37</v>
      </c>
      <c r="X27" s="77">
        <f t="shared" si="4"/>
        <v>99</v>
      </c>
      <c r="Y27" s="124">
        <v>54</v>
      </c>
      <c r="Z27" s="11">
        <v>43</v>
      </c>
      <c r="AA27" s="11">
        <v>45</v>
      </c>
      <c r="AB27" s="77">
        <f t="shared" si="5"/>
        <v>142</v>
      </c>
      <c r="AC27" s="78">
        <f>SUM((H27+L27+P27+T27+X27))</f>
        <v>196</v>
      </c>
      <c r="AD27">
        <v>23</v>
      </c>
      <c r="AE27" s="8">
        <v>18</v>
      </c>
    </row>
    <row r="28" spans="1:32" ht="12.75">
      <c r="A28" s="73">
        <v>28</v>
      </c>
      <c r="B28" s="6" t="s">
        <v>280</v>
      </c>
      <c r="C28" t="s">
        <v>281</v>
      </c>
      <c r="D28" s="31" t="s">
        <v>7</v>
      </c>
      <c r="H28" s="78"/>
      <c r="I28" s="11"/>
      <c r="J28" s="11"/>
      <c r="K28" s="11"/>
      <c r="L28" s="78"/>
      <c r="M28" s="11"/>
      <c r="N28" s="11"/>
      <c r="O28" s="11"/>
      <c r="P28" s="77"/>
      <c r="Q28" s="11"/>
      <c r="R28" s="11"/>
      <c r="S28" s="11"/>
      <c r="T28" s="77"/>
      <c r="X28" s="77"/>
      <c r="Y28" s="10">
        <v>60</v>
      </c>
      <c r="Z28" s="10">
        <v>60</v>
      </c>
      <c r="AA28" s="10">
        <v>60</v>
      </c>
      <c r="AB28" s="110">
        <f t="shared" si="5"/>
        <v>180</v>
      </c>
      <c r="AC28" s="78">
        <f t="shared" si="6"/>
        <v>180</v>
      </c>
      <c r="AD28">
        <v>24</v>
      </c>
      <c r="AE28" s="8">
        <v>17</v>
      </c>
      <c r="AF28" s="129"/>
    </row>
    <row r="29" spans="1:31" ht="12.75">
      <c r="A29" s="6">
        <v>43</v>
      </c>
      <c r="B29" s="6" t="s">
        <v>267</v>
      </c>
      <c r="C29" t="s">
        <v>268</v>
      </c>
      <c r="D29" s="104" t="s">
        <v>9</v>
      </c>
      <c r="H29" s="78">
        <f t="shared" si="0"/>
        <v>0</v>
      </c>
      <c r="I29" s="11"/>
      <c r="J29" s="11"/>
      <c r="K29" s="11"/>
      <c r="L29" s="78">
        <f t="shared" si="1"/>
        <v>0</v>
      </c>
      <c r="M29" s="11"/>
      <c r="N29" s="11"/>
      <c r="O29" s="11"/>
      <c r="P29" s="77">
        <f t="shared" si="2"/>
        <v>0</v>
      </c>
      <c r="Q29" s="11"/>
      <c r="R29" s="11"/>
      <c r="S29" s="11"/>
      <c r="T29" s="77">
        <f t="shared" si="3"/>
        <v>0</v>
      </c>
      <c r="U29" s="69">
        <v>54</v>
      </c>
      <c r="V29" s="12">
        <v>50</v>
      </c>
      <c r="W29" s="12">
        <v>50</v>
      </c>
      <c r="X29" s="110">
        <f t="shared" si="4"/>
        <v>154</v>
      </c>
      <c r="AB29" s="77">
        <f t="shared" si="5"/>
        <v>0</v>
      </c>
      <c r="AC29" s="78">
        <f t="shared" si="6"/>
        <v>154</v>
      </c>
      <c r="AD29">
        <v>25</v>
      </c>
      <c r="AE29" s="8">
        <v>16</v>
      </c>
    </row>
    <row r="30" spans="1:31" ht="12.75">
      <c r="A30" s="6">
        <v>41</v>
      </c>
      <c r="B30" s="6" t="s">
        <v>269</v>
      </c>
      <c r="C30" t="s">
        <v>270</v>
      </c>
      <c r="D30" s="104" t="s">
        <v>9</v>
      </c>
      <c r="H30" s="78">
        <f t="shared" si="0"/>
        <v>0</v>
      </c>
      <c r="I30" s="11"/>
      <c r="J30" s="11"/>
      <c r="K30" s="11"/>
      <c r="L30" s="78">
        <f t="shared" si="1"/>
        <v>0</v>
      </c>
      <c r="M30" s="11"/>
      <c r="N30" s="11"/>
      <c r="O30" s="11"/>
      <c r="P30" s="77">
        <f t="shared" si="2"/>
        <v>0</v>
      </c>
      <c r="Q30" s="11"/>
      <c r="R30" s="11"/>
      <c r="S30" s="11"/>
      <c r="T30" s="77">
        <f t="shared" si="3"/>
        <v>0</v>
      </c>
      <c r="U30">
        <v>47</v>
      </c>
      <c r="V30">
        <v>43</v>
      </c>
      <c r="W30" s="10">
        <v>60</v>
      </c>
      <c r="X30" s="77">
        <f t="shared" si="4"/>
        <v>150</v>
      </c>
      <c r="AB30" s="77">
        <f t="shared" si="5"/>
        <v>0</v>
      </c>
      <c r="AC30" s="78">
        <f t="shared" si="6"/>
        <v>150</v>
      </c>
      <c r="AD30">
        <v>26</v>
      </c>
      <c r="AE30" s="8">
        <v>15</v>
      </c>
    </row>
    <row r="31" spans="1:31" ht="12.75">
      <c r="A31" s="73">
        <v>21</v>
      </c>
      <c r="B31" s="6" t="s">
        <v>212</v>
      </c>
      <c r="C31" t="s">
        <v>193</v>
      </c>
      <c r="D31" s="31" t="s">
        <v>7</v>
      </c>
      <c r="E31">
        <v>18</v>
      </c>
      <c r="F31">
        <v>27</v>
      </c>
      <c r="G31">
        <v>25</v>
      </c>
      <c r="H31" s="78">
        <f>SUM(E31:G31)</f>
        <v>70</v>
      </c>
      <c r="L31" s="78">
        <f>SUM(I31:K31)</f>
        <v>0</v>
      </c>
      <c r="O31" s="23"/>
      <c r="P31" s="77">
        <f>SUM(M31:O31)</f>
        <v>0</v>
      </c>
      <c r="T31" s="77">
        <f>SUM(Q31:S31)</f>
        <v>0</v>
      </c>
      <c r="X31" s="77">
        <f t="shared" si="4"/>
        <v>0</v>
      </c>
      <c r="Y31">
        <v>21</v>
      </c>
      <c r="Z31">
        <v>26</v>
      </c>
      <c r="AA31">
        <v>25</v>
      </c>
      <c r="AB31" s="77">
        <f t="shared" si="5"/>
        <v>72</v>
      </c>
      <c r="AC31" s="78">
        <f t="shared" si="6"/>
        <v>142</v>
      </c>
      <c r="AD31">
        <v>27</v>
      </c>
      <c r="AE31" s="8">
        <v>14</v>
      </c>
    </row>
    <row r="32" spans="1:32" ht="12.75">
      <c r="A32" s="73">
        <v>19</v>
      </c>
      <c r="B32" s="6" t="s">
        <v>282</v>
      </c>
      <c r="C32" t="s">
        <v>283</v>
      </c>
      <c r="D32" s="18" t="s">
        <v>6</v>
      </c>
      <c r="H32" s="78"/>
      <c r="L32" s="78"/>
      <c r="P32" s="77"/>
      <c r="T32" s="77"/>
      <c r="X32" s="77"/>
      <c r="Y32">
        <v>43</v>
      </c>
      <c r="Z32" s="12">
        <v>50</v>
      </c>
      <c r="AA32">
        <v>43</v>
      </c>
      <c r="AB32" s="77">
        <f t="shared" si="5"/>
        <v>136</v>
      </c>
      <c r="AC32" s="78">
        <f t="shared" si="6"/>
        <v>136</v>
      </c>
      <c r="AD32">
        <v>28</v>
      </c>
      <c r="AE32" s="8">
        <v>13</v>
      </c>
      <c r="AF32" s="129"/>
    </row>
    <row r="33" spans="1:31" ht="12.75">
      <c r="A33" s="6">
        <v>10</v>
      </c>
      <c r="B33" s="6" t="s">
        <v>207</v>
      </c>
      <c r="C33" t="s">
        <v>190</v>
      </c>
      <c r="D33" s="18" t="s">
        <v>6</v>
      </c>
      <c r="E33">
        <v>43</v>
      </c>
      <c r="F33">
        <v>45</v>
      </c>
      <c r="G33">
        <v>47</v>
      </c>
      <c r="H33" s="78">
        <f t="shared" si="0"/>
        <v>135</v>
      </c>
      <c r="L33" s="78">
        <f t="shared" si="1"/>
        <v>0</v>
      </c>
      <c r="O33" s="23"/>
      <c r="P33" s="77">
        <f t="shared" si="2"/>
        <v>0</v>
      </c>
      <c r="Q33" s="85"/>
      <c r="R33" s="85"/>
      <c r="S33" s="85"/>
      <c r="T33" s="77">
        <f t="shared" si="3"/>
        <v>0</v>
      </c>
      <c r="X33" s="77">
        <f t="shared" si="4"/>
        <v>0</v>
      </c>
      <c r="AB33" s="77">
        <f t="shared" si="5"/>
        <v>0</v>
      </c>
      <c r="AC33" s="78">
        <f t="shared" si="6"/>
        <v>135</v>
      </c>
      <c r="AD33">
        <v>29</v>
      </c>
      <c r="AE33" s="8">
        <v>12</v>
      </c>
    </row>
    <row r="34" spans="1:31" ht="12.75">
      <c r="A34" s="6">
        <v>40</v>
      </c>
      <c r="B34" s="6" t="s">
        <v>264</v>
      </c>
      <c r="C34" t="s">
        <v>271</v>
      </c>
      <c r="D34" s="104" t="s">
        <v>9</v>
      </c>
      <c r="H34" s="78">
        <f t="shared" si="0"/>
        <v>0</v>
      </c>
      <c r="L34" s="78">
        <f t="shared" si="1"/>
        <v>0</v>
      </c>
      <c r="P34" s="77">
        <f t="shared" si="2"/>
        <v>0</v>
      </c>
      <c r="T34" s="77">
        <f t="shared" si="3"/>
        <v>0</v>
      </c>
      <c r="U34" s="120">
        <v>43</v>
      </c>
      <c r="V34" s="120">
        <v>47</v>
      </c>
      <c r="W34" s="120">
        <v>43</v>
      </c>
      <c r="X34" s="121">
        <f t="shared" si="4"/>
        <v>133</v>
      </c>
      <c r="AB34" s="77">
        <f t="shared" si="5"/>
        <v>0</v>
      </c>
      <c r="AC34" s="78">
        <f t="shared" si="6"/>
        <v>133</v>
      </c>
      <c r="AD34">
        <v>30</v>
      </c>
      <c r="AE34" s="8">
        <v>11</v>
      </c>
    </row>
    <row r="35" spans="1:31" ht="12.75">
      <c r="A35" s="6">
        <v>32</v>
      </c>
      <c r="B35" s="6" t="s">
        <v>124</v>
      </c>
      <c r="C35" t="s">
        <v>125</v>
      </c>
      <c r="D35" s="30" t="s">
        <v>8</v>
      </c>
      <c r="E35">
        <v>23</v>
      </c>
      <c r="F35">
        <v>17</v>
      </c>
      <c r="G35">
        <v>14</v>
      </c>
      <c r="H35" s="78">
        <f t="shared" si="0"/>
        <v>54</v>
      </c>
      <c r="L35" s="78">
        <f t="shared" si="1"/>
        <v>0</v>
      </c>
      <c r="M35">
        <v>26</v>
      </c>
      <c r="N35">
        <v>23</v>
      </c>
      <c r="O35" s="23">
        <v>22</v>
      </c>
      <c r="P35" s="77">
        <f t="shared" si="2"/>
        <v>71</v>
      </c>
      <c r="Q35" s="84"/>
      <c r="R35" s="84"/>
      <c r="S35" s="84"/>
      <c r="T35" s="77">
        <f t="shared" si="3"/>
        <v>0</v>
      </c>
      <c r="X35" s="77">
        <f>SUM(U35:W35)</f>
        <v>0</v>
      </c>
      <c r="AB35" s="77">
        <f>SUM(Y35:AA35)</f>
        <v>0</v>
      </c>
      <c r="AC35" s="78">
        <f t="shared" si="6"/>
        <v>125</v>
      </c>
      <c r="AD35">
        <v>31</v>
      </c>
      <c r="AE35" s="8">
        <v>10</v>
      </c>
    </row>
    <row r="36" spans="1:31" ht="12.75">
      <c r="A36" s="6">
        <v>114</v>
      </c>
      <c r="B36" s="6" t="s">
        <v>253</v>
      </c>
      <c r="C36" t="s">
        <v>254</v>
      </c>
      <c r="D36" s="18" t="s">
        <v>6</v>
      </c>
      <c r="H36" s="78">
        <f t="shared" si="0"/>
        <v>0</v>
      </c>
      <c r="I36" s="11"/>
      <c r="J36" s="11"/>
      <c r="K36" s="11"/>
      <c r="L36" s="78">
        <f t="shared" si="1"/>
        <v>0</v>
      </c>
      <c r="M36" s="11"/>
      <c r="N36" s="11"/>
      <c r="O36" s="11"/>
      <c r="P36" s="77">
        <f t="shared" si="2"/>
        <v>0</v>
      </c>
      <c r="Q36" s="125">
        <v>50</v>
      </c>
      <c r="R36" s="11">
        <v>43</v>
      </c>
      <c r="S36" s="11">
        <v>29</v>
      </c>
      <c r="T36" s="77">
        <f t="shared" si="3"/>
        <v>122</v>
      </c>
      <c r="X36" s="77">
        <f t="shared" si="4"/>
        <v>0</v>
      </c>
      <c r="AB36" s="77">
        <f t="shared" si="5"/>
        <v>0</v>
      </c>
      <c r="AC36" s="78">
        <f>SUM((H36+L36+P36+T36))</f>
        <v>122</v>
      </c>
      <c r="AD36">
        <v>32</v>
      </c>
      <c r="AE36" s="8">
        <v>9</v>
      </c>
    </row>
    <row r="37" spans="1:31" ht="12.75">
      <c r="A37" s="73">
        <v>31</v>
      </c>
      <c r="B37" s="6" t="s">
        <v>242</v>
      </c>
      <c r="C37" t="s">
        <v>243</v>
      </c>
      <c r="D37" s="30" t="s">
        <v>8</v>
      </c>
      <c r="H37" s="78">
        <f t="shared" si="0"/>
        <v>0</v>
      </c>
      <c r="I37" s="11"/>
      <c r="J37" s="11"/>
      <c r="K37" s="11"/>
      <c r="L37" s="78">
        <f t="shared" si="1"/>
        <v>0</v>
      </c>
      <c r="M37" s="120">
        <v>16</v>
      </c>
      <c r="N37" s="120">
        <v>25</v>
      </c>
      <c r="O37" s="120">
        <v>29</v>
      </c>
      <c r="P37" s="121">
        <f t="shared" si="2"/>
        <v>70</v>
      </c>
      <c r="Q37" s="11">
        <v>16</v>
      </c>
      <c r="R37" s="11">
        <v>15</v>
      </c>
      <c r="S37" s="11">
        <v>20</v>
      </c>
      <c r="T37" s="77">
        <f t="shared" si="3"/>
        <v>51</v>
      </c>
      <c r="X37" s="77">
        <f t="shared" si="4"/>
        <v>0</v>
      </c>
      <c r="Y37">
        <v>37</v>
      </c>
      <c r="Z37">
        <v>22</v>
      </c>
      <c r="AA37">
        <v>29</v>
      </c>
      <c r="AB37" s="77">
        <f t="shared" si="5"/>
        <v>88</v>
      </c>
      <c r="AC37" s="78">
        <f>SUM((H37+L37+P37+T37))</f>
        <v>121</v>
      </c>
      <c r="AD37">
        <v>33</v>
      </c>
      <c r="AE37" s="8">
        <v>8</v>
      </c>
    </row>
    <row r="38" spans="1:31" ht="12.75">
      <c r="A38" s="6">
        <v>12</v>
      </c>
      <c r="B38" s="6" t="s">
        <v>255</v>
      </c>
      <c r="C38" t="s">
        <v>256</v>
      </c>
      <c r="D38" s="18" t="s">
        <v>6</v>
      </c>
      <c r="H38" s="78">
        <f t="shared" si="0"/>
        <v>0</v>
      </c>
      <c r="I38" s="11"/>
      <c r="J38" s="11"/>
      <c r="K38" s="11"/>
      <c r="L38" s="78">
        <f t="shared" si="1"/>
        <v>0</v>
      </c>
      <c r="M38" s="11"/>
      <c r="N38" s="11"/>
      <c r="O38" s="11"/>
      <c r="P38" s="77">
        <f t="shared" si="2"/>
        <v>0</v>
      </c>
      <c r="Q38" s="11">
        <v>39</v>
      </c>
      <c r="R38" s="11">
        <v>37</v>
      </c>
      <c r="S38" s="11">
        <v>43</v>
      </c>
      <c r="T38" s="77">
        <f t="shared" si="3"/>
        <v>119</v>
      </c>
      <c r="X38" s="77">
        <f t="shared" si="4"/>
        <v>0</v>
      </c>
      <c r="AB38" s="77">
        <f t="shared" si="5"/>
        <v>0</v>
      </c>
      <c r="AC38" s="78">
        <f>SUM((H38+L38+P38+T38))</f>
        <v>119</v>
      </c>
      <c r="AD38">
        <v>34</v>
      </c>
      <c r="AE38" s="8">
        <v>7</v>
      </c>
    </row>
    <row r="39" spans="1:31" ht="12.75">
      <c r="A39" s="6">
        <v>111</v>
      </c>
      <c r="B39" s="6" t="s">
        <v>69</v>
      </c>
      <c r="C39" t="s">
        <v>70</v>
      </c>
      <c r="D39" s="18" t="s">
        <v>6</v>
      </c>
      <c r="H39" s="78">
        <f t="shared" si="0"/>
        <v>0</v>
      </c>
      <c r="I39" s="11"/>
      <c r="J39" s="11"/>
      <c r="K39" s="11"/>
      <c r="L39" s="78">
        <f t="shared" si="1"/>
        <v>0</v>
      </c>
      <c r="M39" s="11"/>
      <c r="N39" s="11"/>
      <c r="O39" s="11"/>
      <c r="P39" s="77">
        <f t="shared" si="2"/>
        <v>0</v>
      </c>
      <c r="Q39" s="11">
        <v>33</v>
      </c>
      <c r="R39" s="11">
        <v>29</v>
      </c>
      <c r="S39" s="11">
        <v>45</v>
      </c>
      <c r="T39" s="77">
        <f t="shared" si="3"/>
        <v>107</v>
      </c>
      <c r="X39" s="77">
        <f t="shared" si="4"/>
        <v>0</v>
      </c>
      <c r="AB39" s="77">
        <f t="shared" si="5"/>
        <v>0</v>
      </c>
      <c r="AC39" s="78">
        <f>SUM((H39+L39+P39+T39))</f>
        <v>107</v>
      </c>
      <c r="AD39">
        <v>35</v>
      </c>
      <c r="AE39" s="8">
        <v>6</v>
      </c>
    </row>
    <row r="40" spans="1:33" ht="12.75">
      <c r="A40" s="6">
        <v>48</v>
      </c>
      <c r="B40" s="6" t="s">
        <v>272</v>
      </c>
      <c r="C40" t="s">
        <v>273</v>
      </c>
      <c r="D40" s="104" t="s">
        <v>9</v>
      </c>
      <c r="H40" s="78">
        <f t="shared" si="0"/>
        <v>0</v>
      </c>
      <c r="L40" s="78">
        <f t="shared" si="1"/>
        <v>0</v>
      </c>
      <c r="P40" s="77">
        <f t="shared" si="2"/>
        <v>0</v>
      </c>
      <c r="T40" s="77">
        <f t="shared" si="3"/>
        <v>0</v>
      </c>
      <c r="U40">
        <v>26</v>
      </c>
      <c r="V40">
        <v>41</v>
      </c>
      <c r="W40">
        <v>35</v>
      </c>
      <c r="X40" s="77">
        <f t="shared" si="4"/>
        <v>102</v>
      </c>
      <c r="AB40" s="77">
        <f t="shared" si="5"/>
        <v>0</v>
      </c>
      <c r="AC40" s="78">
        <f t="shared" si="6"/>
        <v>102</v>
      </c>
      <c r="AD40">
        <v>36</v>
      </c>
      <c r="AE40" s="8">
        <v>5</v>
      </c>
      <c r="AG40" s="75"/>
    </row>
    <row r="41" spans="1:31" ht="12.75">
      <c r="A41" s="6">
        <v>24</v>
      </c>
      <c r="B41" s="6" t="s">
        <v>119</v>
      </c>
      <c r="C41" t="s">
        <v>101</v>
      </c>
      <c r="D41" s="31" t="s">
        <v>7</v>
      </c>
      <c r="E41">
        <v>29</v>
      </c>
      <c r="F41">
        <v>33</v>
      </c>
      <c r="G41">
        <v>31</v>
      </c>
      <c r="H41" s="78">
        <f t="shared" si="0"/>
        <v>93</v>
      </c>
      <c r="L41" s="78">
        <f t="shared" si="1"/>
        <v>0</v>
      </c>
      <c r="O41" s="23"/>
      <c r="P41" s="77">
        <f t="shared" si="2"/>
        <v>0</v>
      </c>
      <c r="Q41" s="85"/>
      <c r="R41" s="85"/>
      <c r="S41" s="85"/>
      <c r="T41" s="77">
        <f t="shared" si="3"/>
        <v>0</v>
      </c>
      <c r="X41" s="77">
        <f t="shared" si="4"/>
        <v>0</v>
      </c>
      <c r="AB41" s="77">
        <f t="shared" si="5"/>
        <v>0</v>
      </c>
      <c r="AC41" s="78">
        <f t="shared" si="6"/>
        <v>93</v>
      </c>
      <c r="AD41">
        <v>37</v>
      </c>
      <c r="AE41" s="8">
        <v>4</v>
      </c>
    </row>
    <row r="42" spans="1:31" ht="12.75">
      <c r="A42" s="6">
        <v>11</v>
      </c>
      <c r="B42" s="6" t="s">
        <v>251</v>
      </c>
      <c r="C42" t="s">
        <v>252</v>
      </c>
      <c r="D42" s="18" t="s">
        <v>6</v>
      </c>
      <c r="H42" s="78">
        <f t="shared" si="0"/>
        <v>0</v>
      </c>
      <c r="I42" s="11"/>
      <c r="J42" s="11"/>
      <c r="K42" s="11"/>
      <c r="L42" s="78">
        <f t="shared" si="1"/>
        <v>0</v>
      </c>
      <c r="M42" s="11"/>
      <c r="N42" s="11"/>
      <c r="O42" s="111"/>
      <c r="P42" s="77">
        <f t="shared" si="2"/>
        <v>0</v>
      </c>
      <c r="Q42" s="34">
        <v>43</v>
      </c>
      <c r="R42" s="34">
        <v>45</v>
      </c>
      <c r="S42" s="34" t="s">
        <v>97</v>
      </c>
      <c r="T42" s="77">
        <f t="shared" si="3"/>
        <v>88</v>
      </c>
      <c r="X42" s="77">
        <f t="shared" si="4"/>
        <v>0</v>
      </c>
      <c r="AB42" s="77">
        <f t="shared" si="5"/>
        <v>0</v>
      </c>
      <c r="AC42" s="78">
        <f>SUM((H42+L42+P42+T42))</f>
        <v>88</v>
      </c>
      <c r="AD42">
        <v>38</v>
      </c>
      <c r="AE42" s="8">
        <v>3</v>
      </c>
    </row>
    <row r="43" spans="1:31" ht="12.75">
      <c r="A43" s="6">
        <v>93</v>
      </c>
      <c r="B43" s="6" t="s">
        <v>219</v>
      </c>
      <c r="C43" t="s">
        <v>200</v>
      </c>
      <c r="D43" s="101" t="s">
        <v>91</v>
      </c>
      <c r="E43">
        <v>33</v>
      </c>
      <c r="F43">
        <v>22</v>
      </c>
      <c r="G43">
        <v>23</v>
      </c>
      <c r="H43" s="78">
        <f t="shared" si="0"/>
        <v>78</v>
      </c>
      <c r="L43" s="78">
        <f t="shared" si="1"/>
        <v>0</v>
      </c>
      <c r="O43" s="23"/>
      <c r="P43" s="77">
        <f t="shared" si="2"/>
        <v>0</v>
      </c>
      <c r="Q43" s="11"/>
      <c r="R43" s="11"/>
      <c r="S43" s="11"/>
      <c r="T43" s="77">
        <f t="shared" si="3"/>
        <v>0</v>
      </c>
      <c r="X43" s="77">
        <f t="shared" si="4"/>
        <v>0</v>
      </c>
      <c r="AB43" s="77">
        <f t="shared" si="5"/>
        <v>0</v>
      </c>
      <c r="AC43" s="78">
        <f t="shared" si="6"/>
        <v>78</v>
      </c>
      <c r="AD43">
        <v>39</v>
      </c>
      <c r="AE43" s="8">
        <v>2</v>
      </c>
    </row>
    <row r="44" spans="1:31" ht="12.75">
      <c r="A44" s="6">
        <v>110</v>
      </c>
      <c r="B44" s="6" t="s">
        <v>260</v>
      </c>
      <c r="C44" t="s">
        <v>261</v>
      </c>
      <c r="D44" s="18" t="s">
        <v>6</v>
      </c>
      <c r="H44" s="78">
        <f t="shared" si="0"/>
        <v>0</v>
      </c>
      <c r="I44" s="11"/>
      <c r="J44" s="11"/>
      <c r="K44" s="11"/>
      <c r="L44" s="78">
        <f t="shared" si="1"/>
        <v>0</v>
      </c>
      <c r="M44" s="11"/>
      <c r="N44" s="11"/>
      <c r="O44" s="11"/>
      <c r="P44" s="77">
        <f t="shared" si="2"/>
        <v>0</v>
      </c>
      <c r="Q44" s="84">
        <v>35</v>
      </c>
      <c r="R44" s="84">
        <v>33</v>
      </c>
      <c r="S44" s="83" t="s">
        <v>97</v>
      </c>
      <c r="T44" s="77">
        <f t="shared" si="3"/>
        <v>68</v>
      </c>
      <c r="X44" s="77">
        <f t="shared" si="4"/>
        <v>0</v>
      </c>
      <c r="AB44" s="77">
        <f t="shared" si="5"/>
        <v>0</v>
      </c>
      <c r="AC44" s="78">
        <f>SUM((H44+L44+P44+T44))</f>
        <v>68</v>
      </c>
      <c r="AD44">
        <v>40</v>
      </c>
      <c r="AE44" s="8">
        <v>1</v>
      </c>
    </row>
    <row r="45" spans="1:32" ht="12.75">
      <c r="A45" s="73">
        <v>35</v>
      </c>
      <c r="B45" s="6" t="s">
        <v>284</v>
      </c>
      <c r="C45" t="s">
        <v>285</v>
      </c>
      <c r="D45" s="30" t="s">
        <v>8</v>
      </c>
      <c r="H45" s="78"/>
      <c r="L45" s="78"/>
      <c r="P45" s="77"/>
      <c r="T45" s="77"/>
      <c r="X45" s="77"/>
      <c r="Y45">
        <v>23</v>
      </c>
      <c r="Z45">
        <v>20</v>
      </c>
      <c r="AA45">
        <v>23</v>
      </c>
      <c r="AB45" s="77">
        <f t="shared" si="5"/>
        <v>66</v>
      </c>
      <c r="AC45" s="78">
        <f t="shared" si="6"/>
        <v>66</v>
      </c>
      <c r="AD45" s="23">
        <v>41</v>
      </c>
      <c r="AF45" s="129"/>
    </row>
    <row r="46" spans="1:30" ht="12.75">
      <c r="A46" s="6">
        <v>54</v>
      </c>
      <c r="B46" s="6" t="s">
        <v>244</v>
      </c>
      <c r="C46" t="s">
        <v>198</v>
      </c>
      <c r="D46" s="20" t="s">
        <v>10</v>
      </c>
      <c r="H46" s="78">
        <f>SUM(E46:G46)</f>
        <v>0</v>
      </c>
      <c r="I46" s="11"/>
      <c r="J46" s="11"/>
      <c r="K46" s="11"/>
      <c r="L46" s="78">
        <f>SUM(I46:K46)</f>
        <v>0</v>
      </c>
      <c r="M46" s="11">
        <v>22</v>
      </c>
      <c r="N46" s="11">
        <v>19</v>
      </c>
      <c r="O46" s="11">
        <v>23</v>
      </c>
      <c r="P46" s="77">
        <f t="shared" si="2"/>
        <v>64</v>
      </c>
      <c r="Q46" s="11"/>
      <c r="R46" s="11"/>
      <c r="S46" s="11"/>
      <c r="T46" s="77">
        <f>SUM(Q46:S46)</f>
        <v>0</v>
      </c>
      <c r="X46" s="77">
        <f t="shared" si="4"/>
        <v>0</v>
      </c>
      <c r="AB46" s="77">
        <f t="shared" si="5"/>
        <v>0</v>
      </c>
      <c r="AC46" s="78">
        <f>SUM((H46+L46+P46+T46))</f>
        <v>64</v>
      </c>
      <c r="AD46" s="23">
        <v>42</v>
      </c>
    </row>
    <row r="47" spans="1:30" ht="12.75">
      <c r="A47" s="73">
        <v>27</v>
      </c>
      <c r="B47" s="6" t="s">
        <v>262</v>
      </c>
      <c r="C47" t="s">
        <v>263</v>
      </c>
      <c r="D47" s="31" t="s">
        <v>7</v>
      </c>
      <c r="H47" s="78">
        <f t="shared" si="0"/>
        <v>0</v>
      </c>
      <c r="I47" s="11"/>
      <c r="J47" s="11"/>
      <c r="K47" s="11"/>
      <c r="L47" s="78">
        <f t="shared" si="1"/>
        <v>0</v>
      </c>
      <c r="M47" s="11"/>
      <c r="N47" s="11"/>
      <c r="O47" s="11"/>
      <c r="P47" s="77">
        <f t="shared" si="2"/>
        <v>0</v>
      </c>
      <c r="Q47" s="11">
        <v>19</v>
      </c>
      <c r="R47" s="11">
        <v>18</v>
      </c>
      <c r="S47" s="11">
        <v>21</v>
      </c>
      <c r="T47" s="77">
        <f t="shared" si="3"/>
        <v>58</v>
      </c>
      <c r="X47" s="77">
        <f t="shared" si="4"/>
        <v>0</v>
      </c>
      <c r="Y47">
        <v>35</v>
      </c>
      <c r="Z47">
        <v>35</v>
      </c>
      <c r="AA47">
        <v>26</v>
      </c>
      <c r="AB47" s="77">
        <f t="shared" si="5"/>
        <v>96</v>
      </c>
      <c r="AC47" s="78">
        <f>SUM((H47+L47+P47+T47))</f>
        <v>58</v>
      </c>
      <c r="AD47" s="23">
        <v>43</v>
      </c>
    </row>
    <row r="48" spans="1:30" ht="12.75">
      <c r="A48">
        <v>95</v>
      </c>
      <c r="B48" s="6" t="s">
        <v>278</v>
      </c>
      <c r="C48" t="s">
        <v>277</v>
      </c>
      <c r="D48" s="101" t="s">
        <v>91</v>
      </c>
      <c r="H48" s="78">
        <f t="shared" si="0"/>
        <v>0</v>
      </c>
      <c r="L48" s="78">
        <f t="shared" si="1"/>
        <v>0</v>
      </c>
      <c r="P48" s="77">
        <f t="shared" si="2"/>
        <v>0</v>
      </c>
      <c r="T48" s="77">
        <f t="shared" si="3"/>
        <v>0</v>
      </c>
      <c r="U48">
        <v>18</v>
      </c>
      <c r="V48">
        <v>20</v>
      </c>
      <c r="W48">
        <v>20</v>
      </c>
      <c r="X48" s="77">
        <f t="shared" si="4"/>
        <v>58</v>
      </c>
      <c r="AB48" s="77">
        <f t="shared" si="5"/>
        <v>0</v>
      </c>
      <c r="AC48" s="78">
        <f t="shared" si="6"/>
        <v>58</v>
      </c>
      <c r="AD48" s="23">
        <v>44</v>
      </c>
    </row>
    <row r="49" spans="1:30" ht="12.75">
      <c r="A49" s="6">
        <v>96</v>
      </c>
      <c r="B49" s="6" t="s">
        <v>220</v>
      </c>
      <c r="C49" t="s">
        <v>201</v>
      </c>
      <c r="D49" s="101" t="s">
        <v>91</v>
      </c>
      <c r="E49">
        <v>24</v>
      </c>
      <c r="F49">
        <v>16</v>
      </c>
      <c r="G49">
        <v>13</v>
      </c>
      <c r="H49" s="78">
        <f t="shared" si="0"/>
        <v>53</v>
      </c>
      <c r="L49" s="78">
        <f t="shared" si="1"/>
        <v>0</v>
      </c>
      <c r="O49" s="23"/>
      <c r="P49" s="77">
        <f t="shared" si="2"/>
        <v>0</v>
      </c>
      <c r="T49" s="77">
        <f t="shared" si="3"/>
        <v>0</v>
      </c>
      <c r="X49" s="77">
        <f t="shared" si="4"/>
        <v>0</v>
      </c>
      <c r="AB49" s="77">
        <f t="shared" si="5"/>
        <v>0</v>
      </c>
      <c r="AC49" s="78">
        <f t="shared" si="6"/>
        <v>53</v>
      </c>
      <c r="AD49" s="23">
        <v>45</v>
      </c>
    </row>
    <row r="50" spans="1:30" ht="12.75">
      <c r="A50" s="6">
        <v>92</v>
      </c>
      <c r="B50" s="6" t="s">
        <v>218</v>
      </c>
      <c r="C50" t="s">
        <v>199</v>
      </c>
      <c r="D50" s="101" t="s">
        <v>91</v>
      </c>
      <c r="E50">
        <v>16</v>
      </c>
      <c r="F50">
        <v>21</v>
      </c>
      <c r="G50">
        <v>15</v>
      </c>
      <c r="H50" s="78">
        <f t="shared" si="0"/>
        <v>52</v>
      </c>
      <c r="L50" s="78">
        <f t="shared" si="1"/>
        <v>0</v>
      </c>
      <c r="O50" s="23"/>
      <c r="P50" s="77">
        <f t="shared" si="2"/>
        <v>0</v>
      </c>
      <c r="Q50" s="85"/>
      <c r="R50" s="85"/>
      <c r="S50" s="85"/>
      <c r="T50" s="77">
        <f t="shared" si="3"/>
        <v>0</v>
      </c>
      <c r="X50" s="77">
        <f t="shared" si="4"/>
        <v>0</v>
      </c>
      <c r="AB50" s="77">
        <f t="shared" si="5"/>
        <v>0</v>
      </c>
      <c r="AC50" s="78">
        <f t="shared" si="6"/>
        <v>52</v>
      </c>
      <c r="AD50" s="23">
        <v>46</v>
      </c>
    </row>
    <row r="51" spans="1:30" ht="12.75">
      <c r="A51" s="6">
        <v>94</v>
      </c>
      <c r="B51" s="6" t="s">
        <v>245</v>
      </c>
      <c r="C51" t="s">
        <v>246</v>
      </c>
      <c r="D51" s="101" t="s">
        <v>91</v>
      </c>
      <c r="H51" s="78">
        <f t="shared" si="0"/>
        <v>0</v>
      </c>
      <c r="I51" s="11"/>
      <c r="J51" s="11"/>
      <c r="K51" s="11"/>
      <c r="L51" s="78">
        <f t="shared" si="1"/>
        <v>0</v>
      </c>
      <c r="M51" s="120">
        <v>17</v>
      </c>
      <c r="N51" s="120">
        <v>16</v>
      </c>
      <c r="O51" s="120">
        <v>18</v>
      </c>
      <c r="P51" s="121">
        <f t="shared" si="2"/>
        <v>51</v>
      </c>
      <c r="Q51" s="34"/>
      <c r="R51" s="34"/>
      <c r="S51" s="34"/>
      <c r="T51" s="77">
        <f t="shared" si="3"/>
        <v>0</v>
      </c>
      <c r="X51" s="77">
        <f t="shared" si="4"/>
        <v>0</v>
      </c>
      <c r="AB51" s="77">
        <f t="shared" si="5"/>
        <v>0</v>
      </c>
      <c r="AC51" s="78">
        <f>SUM((H51+L51+P51+T51))</f>
        <v>51</v>
      </c>
      <c r="AD51" s="23">
        <v>47</v>
      </c>
    </row>
    <row r="52" spans="1:30" ht="12.75">
      <c r="A52" s="6">
        <v>98</v>
      </c>
      <c r="B52" s="6" t="s">
        <v>165</v>
      </c>
      <c r="C52" t="s">
        <v>166</v>
      </c>
      <c r="D52" s="101" t="s">
        <v>91</v>
      </c>
      <c r="E52">
        <v>15</v>
      </c>
      <c r="F52">
        <v>18</v>
      </c>
      <c r="G52">
        <v>16</v>
      </c>
      <c r="H52" s="78">
        <f t="shared" si="0"/>
        <v>49</v>
      </c>
      <c r="L52" s="78">
        <f t="shared" si="1"/>
        <v>0</v>
      </c>
      <c r="O52" s="23"/>
      <c r="P52" s="77">
        <f t="shared" si="2"/>
        <v>0</v>
      </c>
      <c r="Q52" s="11"/>
      <c r="R52" s="11"/>
      <c r="S52" s="11"/>
      <c r="T52" s="77">
        <f t="shared" si="3"/>
        <v>0</v>
      </c>
      <c r="X52" s="77">
        <f t="shared" si="4"/>
        <v>0</v>
      </c>
      <c r="AB52" s="77">
        <f t="shared" si="5"/>
        <v>0</v>
      </c>
      <c r="AC52" s="78">
        <f t="shared" si="6"/>
        <v>49</v>
      </c>
      <c r="AD52" s="23">
        <v>48</v>
      </c>
    </row>
    <row r="53" spans="1:30" ht="12.75">
      <c r="A53" s="6">
        <v>44</v>
      </c>
      <c r="B53" s="6" t="s">
        <v>274</v>
      </c>
      <c r="C53" t="s">
        <v>275</v>
      </c>
      <c r="D53" s="104" t="s">
        <v>9</v>
      </c>
      <c r="H53" s="78">
        <f t="shared" si="0"/>
        <v>0</v>
      </c>
      <c r="L53" s="78">
        <f t="shared" si="1"/>
        <v>0</v>
      </c>
      <c r="P53" s="77">
        <f t="shared" si="2"/>
        <v>0</v>
      </c>
      <c r="T53" s="77">
        <f t="shared" si="3"/>
        <v>0</v>
      </c>
      <c r="U53">
        <v>23</v>
      </c>
      <c r="V53">
        <v>24</v>
      </c>
      <c r="W53" t="s">
        <v>276</v>
      </c>
      <c r="X53" s="77">
        <f t="shared" si="4"/>
        <v>47</v>
      </c>
      <c r="AB53" s="77">
        <f t="shared" si="5"/>
        <v>0</v>
      </c>
      <c r="AC53" s="78">
        <f t="shared" si="6"/>
        <v>47</v>
      </c>
      <c r="AD53" s="23">
        <v>49</v>
      </c>
    </row>
    <row r="54" spans="1:30" ht="12.75">
      <c r="A54" s="6">
        <v>97</v>
      </c>
      <c r="B54" s="6" t="s">
        <v>221</v>
      </c>
      <c r="C54" t="s">
        <v>164</v>
      </c>
      <c r="D54" s="101" t="s">
        <v>91</v>
      </c>
      <c r="E54">
        <v>12</v>
      </c>
      <c r="F54">
        <v>14</v>
      </c>
      <c r="G54">
        <v>17</v>
      </c>
      <c r="H54" s="78">
        <f t="shared" si="0"/>
        <v>43</v>
      </c>
      <c r="L54" s="78">
        <f t="shared" si="1"/>
        <v>0</v>
      </c>
      <c r="O54" s="23"/>
      <c r="P54" s="77">
        <f t="shared" si="2"/>
        <v>0</v>
      </c>
      <c r="Q54" s="11"/>
      <c r="R54" s="11"/>
      <c r="S54" s="11"/>
      <c r="T54" s="77">
        <f t="shared" si="3"/>
        <v>0</v>
      </c>
      <c r="X54" s="77">
        <f t="shared" si="4"/>
        <v>0</v>
      </c>
      <c r="AB54" s="77">
        <f t="shared" si="5"/>
        <v>0</v>
      </c>
      <c r="AC54" s="78">
        <f t="shared" si="6"/>
        <v>43</v>
      </c>
      <c r="AD54" s="23">
        <v>50</v>
      </c>
    </row>
    <row r="55" spans="1:30" ht="12.75">
      <c r="A55" s="6">
        <v>23</v>
      </c>
      <c r="B55" s="6" t="s">
        <v>264</v>
      </c>
      <c r="C55" t="s">
        <v>263</v>
      </c>
      <c r="D55" s="31" t="s">
        <v>7</v>
      </c>
      <c r="H55" s="78">
        <f t="shared" si="0"/>
        <v>0</v>
      </c>
      <c r="I55" s="11"/>
      <c r="J55" s="11"/>
      <c r="K55" s="11"/>
      <c r="L55" s="78">
        <f t="shared" si="1"/>
        <v>0</v>
      </c>
      <c r="M55" s="11"/>
      <c r="N55" s="11"/>
      <c r="O55" s="11"/>
      <c r="P55" s="77">
        <f t="shared" si="2"/>
        <v>0</v>
      </c>
      <c r="Q55" s="11">
        <v>11</v>
      </c>
      <c r="R55" s="11">
        <v>11</v>
      </c>
      <c r="S55" s="11">
        <v>14</v>
      </c>
      <c r="T55" s="77">
        <f t="shared" si="3"/>
        <v>36</v>
      </c>
      <c r="X55" s="77">
        <f t="shared" si="4"/>
        <v>0</v>
      </c>
      <c r="AB55" s="77">
        <f t="shared" si="5"/>
        <v>0</v>
      </c>
      <c r="AC55" s="78">
        <f t="shared" si="6"/>
        <v>36</v>
      </c>
      <c r="AD55" s="23">
        <v>51</v>
      </c>
    </row>
    <row r="56" spans="1:31" ht="12.75">
      <c r="A56" s="33" t="s">
        <v>45</v>
      </c>
      <c r="B56" t="s">
        <v>56</v>
      </c>
      <c r="D56" s="8" t="s">
        <v>181</v>
      </c>
      <c r="E56" s="8"/>
      <c r="F56" s="8"/>
      <c r="G56" s="8"/>
      <c r="H56" s="8"/>
      <c r="I56" s="8"/>
      <c r="J56" s="8"/>
      <c r="K56" s="8"/>
      <c r="L56" s="8"/>
      <c r="M56" s="8"/>
      <c r="N56" s="8" t="s">
        <v>182</v>
      </c>
      <c r="O56" s="8"/>
      <c r="P56" s="8"/>
      <c r="Q56" s="8"/>
      <c r="R56" s="8" t="s">
        <v>183</v>
      </c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E56" s="50">
        <f>SUM(AE5:AE49)</f>
        <v>922</v>
      </c>
    </row>
    <row r="57" spans="1:28" ht="15">
      <c r="A57"/>
      <c r="B57" s="14"/>
      <c r="C57" s="14"/>
      <c r="E57" s="73" t="s">
        <v>99</v>
      </c>
      <c r="F57" s="80" t="s">
        <v>288</v>
      </c>
      <c r="G57" s="3"/>
      <c r="K57" s="1"/>
      <c r="N57" s="129"/>
      <c r="O57" s="6" t="s">
        <v>54</v>
      </c>
      <c r="Z57" s="10"/>
      <c r="AA57" t="s">
        <v>169</v>
      </c>
      <c r="AB57" t="s">
        <v>179</v>
      </c>
    </row>
    <row r="58" spans="1:29" ht="12.75">
      <c r="A58" s="47"/>
      <c r="B58" s="97"/>
      <c r="E58" s="132" t="s">
        <v>99</v>
      </c>
      <c r="F58" s="22" t="s">
        <v>168</v>
      </c>
      <c r="K58" s="133"/>
      <c r="L58" t="s">
        <v>180</v>
      </c>
      <c r="R58" s="47"/>
      <c r="Z58" s="69"/>
      <c r="AA58" t="s">
        <v>170</v>
      </c>
      <c r="AB58" t="s">
        <v>179</v>
      </c>
      <c r="AC58" s="50"/>
    </row>
    <row r="59" spans="6:28" ht="12.75">
      <c r="F59" t="s">
        <v>178</v>
      </c>
      <c r="L59" s="5">
        <v>-1</v>
      </c>
      <c r="M59" s="5">
        <v>1</v>
      </c>
      <c r="N59" s="5"/>
      <c r="O59" s="5" t="s">
        <v>173</v>
      </c>
      <c r="P59" s="5"/>
      <c r="Q59" s="5"/>
      <c r="R59" s="5"/>
      <c r="S59" s="5"/>
      <c r="T59" s="5"/>
      <c r="U59" s="5"/>
      <c r="V59" s="5"/>
      <c r="W59" s="5"/>
      <c r="X59" s="5"/>
      <c r="Z59" s="12"/>
      <c r="AA59" t="s">
        <v>171</v>
      </c>
      <c r="AB59" t="s">
        <v>179</v>
      </c>
    </row>
    <row r="64" spans="1:30" ht="26.25">
      <c r="A64" s="53" t="s">
        <v>233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</row>
    <row r="65" ht="12.75">
      <c r="A65" s="72" t="s">
        <v>18</v>
      </c>
    </row>
    <row r="66" spans="5:28" ht="12.75">
      <c r="E66" s="22"/>
      <c r="F66" s="22"/>
      <c r="G66" s="91" t="s">
        <v>224</v>
      </c>
      <c r="H66" s="9"/>
      <c r="I66" s="98"/>
      <c r="J66" s="98"/>
      <c r="K66" s="79" t="s">
        <v>227</v>
      </c>
      <c r="M66" s="90"/>
      <c r="O66" s="91" t="s">
        <v>229</v>
      </c>
      <c r="Q66" s="50"/>
      <c r="S66" s="76" t="s">
        <v>175</v>
      </c>
      <c r="W66" s="76" t="s">
        <v>230</v>
      </c>
      <c r="X66" s="76"/>
      <c r="Y66" s="76"/>
      <c r="Z66" s="76"/>
      <c r="AA66" s="76" t="s">
        <v>232</v>
      </c>
      <c r="AB66" s="76"/>
    </row>
    <row r="67" spans="1:36" ht="12.75">
      <c r="A67" s="73">
        <v>1</v>
      </c>
      <c r="B67" s="15" t="s">
        <v>23</v>
      </c>
      <c r="C67" s="15" t="s">
        <v>24</v>
      </c>
      <c r="E67" s="82"/>
      <c r="G67" s="6">
        <v>6</v>
      </c>
      <c r="H67" s="88">
        <v>397</v>
      </c>
      <c r="I67" s="82"/>
      <c r="K67" s="6"/>
      <c r="L67" s="88"/>
      <c r="O67" s="6">
        <v>5</v>
      </c>
      <c r="P67" s="5">
        <v>403</v>
      </c>
      <c r="S67" s="6">
        <v>5</v>
      </c>
      <c r="T67" s="5">
        <v>374</v>
      </c>
      <c r="W67">
        <v>5</v>
      </c>
      <c r="X67" s="5">
        <v>351</v>
      </c>
      <c r="AA67">
        <v>5</v>
      </c>
      <c r="AB67" s="5">
        <v>405</v>
      </c>
      <c r="AC67" s="6">
        <f aca="true" t="shared" si="7" ref="AC67:AC76">SUM(H67+L67+P67+T67+X67+AB67)</f>
        <v>1930</v>
      </c>
      <c r="AD67" s="89"/>
      <c r="AF67" s="31" t="s">
        <v>7</v>
      </c>
      <c r="AG67" s="10">
        <v>60</v>
      </c>
      <c r="AH67" s="10">
        <v>60</v>
      </c>
      <c r="AI67" s="10">
        <v>60</v>
      </c>
      <c r="AJ67" s="77">
        <f aca="true" t="shared" si="8" ref="AJ67:AJ87">SUM(AG67:AI67)</f>
        <v>180</v>
      </c>
    </row>
    <row r="68" spans="1:36" ht="12.75">
      <c r="A68" s="73">
        <v>2</v>
      </c>
      <c r="B68" s="15" t="s">
        <v>19</v>
      </c>
      <c r="C68" s="15" t="s">
        <v>20</v>
      </c>
      <c r="G68" s="6">
        <v>4</v>
      </c>
      <c r="H68" s="5">
        <v>419</v>
      </c>
      <c r="K68" s="6"/>
      <c r="L68" s="5"/>
      <c r="O68" s="6">
        <v>5</v>
      </c>
      <c r="P68" s="5">
        <v>378</v>
      </c>
      <c r="S68" s="6">
        <v>10</v>
      </c>
      <c r="T68" s="5">
        <v>444</v>
      </c>
      <c r="W68">
        <v>2</v>
      </c>
      <c r="X68" s="5">
        <v>193</v>
      </c>
      <c r="AA68">
        <v>3</v>
      </c>
      <c r="AB68" s="5">
        <v>325</v>
      </c>
      <c r="AC68" s="6">
        <f>SUM(H68+L68+P68+T68+X68+AB68)</f>
        <v>1759</v>
      </c>
      <c r="AD68" s="5"/>
      <c r="AF68" s="27" t="s">
        <v>0</v>
      </c>
      <c r="AG68">
        <v>45</v>
      </c>
      <c r="AH68" s="69">
        <v>54</v>
      </c>
      <c r="AI68" s="12">
        <v>50</v>
      </c>
      <c r="AJ68" s="77">
        <f t="shared" si="8"/>
        <v>149</v>
      </c>
    </row>
    <row r="69" spans="1:36" ht="12.75">
      <c r="A69" s="73">
        <v>3</v>
      </c>
      <c r="B69" s="15" t="s">
        <v>21</v>
      </c>
      <c r="C69" s="15" t="s">
        <v>22</v>
      </c>
      <c r="D69" s="6"/>
      <c r="G69" s="6">
        <v>3</v>
      </c>
      <c r="H69" s="5">
        <v>286</v>
      </c>
      <c r="K69" s="6"/>
      <c r="L69" s="5"/>
      <c r="O69" s="6">
        <v>1</v>
      </c>
      <c r="P69" s="5">
        <v>133</v>
      </c>
      <c r="S69" s="6">
        <v>4</v>
      </c>
      <c r="T69" s="5">
        <v>268</v>
      </c>
      <c r="W69">
        <v>2</v>
      </c>
      <c r="X69" s="5">
        <v>216</v>
      </c>
      <c r="AA69">
        <v>5</v>
      </c>
      <c r="AB69" s="5">
        <v>467</v>
      </c>
      <c r="AC69" s="6">
        <f t="shared" si="7"/>
        <v>1370</v>
      </c>
      <c r="AD69" s="89">
        <v>1</v>
      </c>
      <c r="AE69" s="34"/>
      <c r="AF69" s="31" t="s">
        <v>7</v>
      </c>
      <c r="AG69" s="125">
        <v>50</v>
      </c>
      <c r="AH69" s="11">
        <v>41</v>
      </c>
      <c r="AI69" s="124">
        <v>54</v>
      </c>
      <c r="AJ69" s="77">
        <f t="shared" si="8"/>
        <v>145</v>
      </c>
    </row>
    <row r="70" spans="1:36" ht="12.75">
      <c r="A70" s="73">
        <v>4</v>
      </c>
      <c r="B70" s="15" t="s">
        <v>27</v>
      </c>
      <c r="C70" s="15" t="s">
        <v>59</v>
      </c>
      <c r="G70" s="6">
        <v>4</v>
      </c>
      <c r="H70" s="5">
        <v>223</v>
      </c>
      <c r="K70" s="6"/>
      <c r="L70" s="5"/>
      <c r="O70" s="6">
        <v>5</v>
      </c>
      <c r="P70" s="5">
        <v>301</v>
      </c>
      <c r="S70" s="6">
        <v>4</v>
      </c>
      <c r="T70" s="5">
        <v>209</v>
      </c>
      <c r="W70">
        <v>2</v>
      </c>
      <c r="X70" s="5">
        <v>199</v>
      </c>
      <c r="AA70">
        <v>4</v>
      </c>
      <c r="AB70" s="5">
        <v>245</v>
      </c>
      <c r="AC70" s="6">
        <f t="shared" si="7"/>
        <v>1177</v>
      </c>
      <c r="AD70" s="103">
        <v>-1</v>
      </c>
      <c r="AE70" s="34"/>
      <c r="AF70" s="31" t="s">
        <v>7</v>
      </c>
      <c r="AG70" s="124">
        <v>54</v>
      </c>
      <c r="AH70" s="11">
        <v>43</v>
      </c>
      <c r="AI70" s="11">
        <v>45</v>
      </c>
      <c r="AJ70" s="77">
        <f t="shared" si="8"/>
        <v>142</v>
      </c>
    </row>
    <row r="71" spans="1:36" ht="12.75">
      <c r="A71" s="73">
        <v>5</v>
      </c>
      <c r="B71" s="15" t="s">
        <v>32</v>
      </c>
      <c r="C71" s="15" t="s">
        <v>33</v>
      </c>
      <c r="G71" s="42">
        <v>4</v>
      </c>
      <c r="H71" s="5">
        <v>231</v>
      </c>
      <c r="K71" s="6"/>
      <c r="L71" s="5"/>
      <c r="O71" s="6">
        <v>5</v>
      </c>
      <c r="P71" s="5">
        <v>271</v>
      </c>
      <c r="S71" s="6">
        <v>4</v>
      </c>
      <c r="T71" s="5">
        <v>181</v>
      </c>
      <c r="W71">
        <v>3</v>
      </c>
      <c r="X71" s="5">
        <v>205</v>
      </c>
      <c r="AA71">
        <v>2</v>
      </c>
      <c r="AB71" s="5">
        <v>165</v>
      </c>
      <c r="AC71" s="6">
        <f t="shared" si="7"/>
        <v>1053</v>
      </c>
      <c r="AD71" s="5"/>
      <c r="AE71" s="34"/>
      <c r="AF71" s="27" t="s">
        <v>0</v>
      </c>
      <c r="AG71">
        <v>47</v>
      </c>
      <c r="AH71">
        <v>45</v>
      </c>
      <c r="AI71">
        <v>47</v>
      </c>
      <c r="AJ71" s="77">
        <f t="shared" si="8"/>
        <v>139</v>
      </c>
    </row>
    <row r="72" spans="1:36" ht="12.75">
      <c r="A72" s="73">
        <v>6</v>
      </c>
      <c r="B72" s="17" t="s">
        <v>28</v>
      </c>
      <c r="C72" s="15" t="s">
        <v>29</v>
      </c>
      <c r="E72" s="3"/>
      <c r="F72" s="3"/>
      <c r="G72" s="42">
        <v>1</v>
      </c>
      <c r="H72" s="5">
        <v>101</v>
      </c>
      <c r="K72" s="6"/>
      <c r="L72" s="5"/>
      <c r="O72" s="6">
        <v>1</v>
      </c>
      <c r="P72" s="5">
        <v>88</v>
      </c>
      <c r="S72" s="6">
        <v>2</v>
      </c>
      <c r="T72" s="5">
        <v>142</v>
      </c>
      <c r="W72">
        <v>7</v>
      </c>
      <c r="X72" s="5">
        <v>469</v>
      </c>
      <c r="AA72">
        <v>1</v>
      </c>
      <c r="AB72" s="5">
        <v>89</v>
      </c>
      <c r="AC72" s="6">
        <f t="shared" si="7"/>
        <v>889</v>
      </c>
      <c r="AD72" s="128">
        <v>1</v>
      </c>
      <c r="AE72" s="34"/>
      <c r="AF72" s="18" t="s">
        <v>6</v>
      </c>
      <c r="AG72">
        <v>43</v>
      </c>
      <c r="AH72" s="12">
        <v>50</v>
      </c>
      <c r="AI72">
        <v>43</v>
      </c>
      <c r="AJ72" s="77">
        <f t="shared" si="8"/>
        <v>136</v>
      </c>
    </row>
    <row r="73" spans="1:36" ht="12.75">
      <c r="A73" s="73">
        <v>7</v>
      </c>
      <c r="B73" s="15" t="s">
        <v>34</v>
      </c>
      <c r="C73" s="15" t="s">
        <v>51</v>
      </c>
      <c r="G73" s="6">
        <v>7</v>
      </c>
      <c r="H73" s="5">
        <v>345</v>
      </c>
      <c r="K73" s="6"/>
      <c r="L73" s="5"/>
      <c r="O73" s="6">
        <v>3</v>
      </c>
      <c r="P73" s="5">
        <v>261</v>
      </c>
      <c r="S73" s="6">
        <v>1</v>
      </c>
      <c r="T73" s="5">
        <v>68</v>
      </c>
      <c r="W73">
        <v>2</v>
      </c>
      <c r="X73" s="5">
        <v>138</v>
      </c>
      <c r="AA73">
        <v>1</v>
      </c>
      <c r="AB73" s="5">
        <v>72</v>
      </c>
      <c r="AC73" s="6">
        <f t="shared" si="7"/>
        <v>884</v>
      </c>
      <c r="AD73" s="5">
        <v>-1</v>
      </c>
      <c r="AE73" s="34"/>
      <c r="AF73" s="18" t="s">
        <v>6</v>
      </c>
      <c r="AG73">
        <v>41</v>
      </c>
      <c r="AH73">
        <v>47</v>
      </c>
      <c r="AI73">
        <v>37</v>
      </c>
      <c r="AJ73" s="77">
        <f t="shared" si="8"/>
        <v>125</v>
      </c>
    </row>
    <row r="74" spans="1:36" ht="12.75">
      <c r="A74" s="73">
        <v>8</v>
      </c>
      <c r="B74" s="15" t="s">
        <v>25</v>
      </c>
      <c r="C74" s="15" t="s">
        <v>26</v>
      </c>
      <c r="G74" s="42"/>
      <c r="H74" s="5"/>
      <c r="K74" s="6"/>
      <c r="L74" s="5"/>
      <c r="O74" s="6"/>
      <c r="P74" s="5"/>
      <c r="S74" s="6"/>
      <c r="T74" s="88"/>
      <c r="X74" s="88"/>
      <c r="AB74" s="88"/>
      <c r="AC74" s="6">
        <f t="shared" si="7"/>
        <v>0</v>
      </c>
      <c r="AD74" s="5"/>
      <c r="AF74" s="27" t="s">
        <v>0</v>
      </c>
      <c r="AG74" s="11">
        <v>39</v>
      </c>
      <c r="AH74" s="11">
        <v>39</v>
      </c>
      <c r="AI74" s="11">
        <v>39</v>
      </c>
      <c r="AJ74" s="77">
        <f t="shared" si="8"/>
        <v>117</v>
      </c>
    </row>
    <row r="75" spans="1:36" ht="12.75">
      <c r="A75" s="73">
        <v>9</v>
      </c>
      <c r="B75" s="15" t="s">
        <v>30</v>
      </c>
      <c r="C75" s="15" t="s">
        <v>31</v>
      </c>
      <c r="G75" s="42"/>
      <c r="H75" s="5"/>
      <c r="I75" s="3"/>
      <c r="K75" s="6"/>
      <c r="L75" s="5"/>
      <c r="O75" s="6"/>
      <c r="P75" s="5"/>
      <c r="S75" s="6"/>
      <c r="T75" s="5"/>
      <c r="X75" s="5"/>
      <c r="AB75" s="5"/>
      <c r="AC75" s="6">
        <f t="shared" si="7"/>
        <v>0</v>
      </c>
      <c r="AD75" s="5"/>
      <c r="AF75" s="31" t="s">
        <v>7</v>
      </c>
      <c r="AG75">
        <v>35</v>
      </c>
      <c r="AH75">
        <v>35</v>
      </c>
      <c r="AI75">
        <v>26</v>
      </c>
      <c r="AJ75" s="77">
        <f t="shared" si="8"/>
        <v>96</v>
      </c>
    </row>
    <row r="76" spans="1:36" ht="12.75">
      <c r="A76" s="73">
        <v>10</v>
      </c>
      <c r="B76" s="15" t="s">
        <v>35</v>
      </c>
      <c r="C76" s="15" t="s">
        <v>60</v>
      </c>
      <c r="G76" s="6"/>
      <c r="H76" s="5"/>
      <c r="K76" s="6"/>
      <c r="L76" s="5"/>
      <c r="P76" s="5"/>
      <c r="T76" s="5"/>
      <c r="X76" s="5"/>
      <c r="AB76" s="5"/>
      <c r="AC76" s="6">
        <f t="shared" si="7"/>
        <v>0</v>
      </c>
      <c r="AD76" s="5"/>
      <c r="AF76" s="27" t="s">
        <v>0</v>
      </c>
      <c r="AG76" s="84">
        <v>31</v>
      </c>
      <c r="AH76" s="84">
        <v>27</v>
      </c>
      <c r="AI76" s="84">
        <v>35</v>
      </c>
      <c r="AJ76" s="77">
        <f t="shared" si="8"/>
        <v>93</v>
      </c>
    </row>
    <row r="77" spans="3:36" ht="12.75">
      <c r="C77" t="s">
        <v>36</v>
      </c>
      <c r="G77" s="73">
        <f>SUM(G67:G75)</f>
        <v>29</v>
      </c>
      <c r="H77" s="6"/>
      <c r="I77" s="6"/>
      <c r="K77" s="73">
        <f>SUM(K67:K76)</f>
        <v>0</v>
      </c>
      <c r="O77" s="73">
        <f>SUM(O67:O76)</f>
        <v>25</v>
      </c>
      <c r="S77" s="73">
        <f>SUM(S67:S76)</f>
        <v>30</v>
      </c>
      <c r="W77" s="73">
        <f>SUM(W67:W76)</f>
        <v>23</v>
      </c>
      <c r="AA77" s="73">
        <f>SUM(AA67:AA76)</f>
        <v>21</v>
      </c>
      <c r="AC77" s="73">
        <f>SUM(G77:AA77)</f>
        <v>128</v>
      </c>
      <c r="AF77" s="104" t="s">
        <v>9</v>
      </c>
      <c r="AG77" s="84">
        <v>27</v>
      </c>
      <c r="AH77" s="84">
        <v>29</v>
      </c>
      <c r="AI77" s="84">
        <v>33</v>
      </c>
      <c r="AJ77" s="77">
        <f t="shared" si="8"/>
        <v>89</v>
      </c>
    </row>
    <row r="78" spans="1:36" ht="12.75">
      <c r="A78" s="73">
        <v>5</v>
      </c>
      <c r="B78" s="6" t="s">
        <v>103</v>
      </c>
      <c r="C78" s="15" t="s">
        <v>57</v>
      </c>
      <c r="D78" s="81">
        <f>AC77/A78</f>
        <v>25.6</v>
      </c>
      <c r="E78" s="6" t="s">
        <v>104</v>
      </c>
      <c r="AF78" s="30" t="s">
        <v>8</v>
      </c>
      <c r="AG78">
        <v>37</v>
      </c>
      <c r="AH78">
        <v>22</v>
      </c>
      <c r="AI78">
        <v>29</v>
      </c>
      <c r="AJ78" s="77">
        <f t="shared" si="8"/>
        <v>88</v>
      </c>
    </row>
    <row r="79" spans="32:36" ht="12.75">
      <c r="AF79" s="20" t="s">
        <v>10</v>
      </c>
      <c r="AG79" s="84">
        <v>33</v>
      </c>
      <c r="AH79" s="84">
        <v>33</v>
      </c>
      <c r="AI79" s="84">
        <v>20</v>
      </c>
      <c r="AJ79" s="77">
        <f t="shared" si="8"/>
        <v>86</v>
      </c>
    </row>
    <row r="80" spans="1:36" ht="19.5" customHeight="1">
      <c r="A80"/>
      <c r="B80" s="126"/>
      <c r="C80" s="127" t="s">
        <v>234</v>
      </c>
      <c r="D80" s="12"/>
      <c r="E80" s="12"/>
      <c r="F80" s="12"/>
      <c r="G80" s="12"/>
      <c r="H80" s="12"/>
      <c r="I80" s="12"/>
      <c r="J80" t="s">
        <v>58</v>
      </c>
      <c r="AF80" s="30" t="s">
        <v>8</v>
      </c>
      <c r="AG80" s="84">
        <v>26</v>
      </c>
      <c r="AH80" s="84">
        <v>37</v>
      </c>
      <c r="AI80" s="84">
        <v>22</v>
      </c>
      <c r="AJ80" s="77">
        <f t="shared" si="8"/>
        <v>85</v>
      </c>
    </row>
    <row r="81" spans="1:36" s="21" customFormat="1" ht="30" customHeight="1">
      <c r="A81"/>
      <c r="B81" s="102" t="s">
        <v>235</v>
      </c>
      <c r="C81" s="74" t="s">
        <v>224</v>
      </c>
      <c r="D81" s="93" t="s">
        <v>4</v>
      </c>
      <c r="E81" s="93" t="s">
        <v>169</v>
      </c>
      <c r="F81" s="93" t="s">
        <v>170</v>
      </c>
      <c r="G81" s="93" t="s">
        <v>171</v>
      </c>
      <c r="H81" s="92" t="s">
        <v>47</v>
      </c>
      <c r="I81" s="92" t="s">
        <v>46</v>
      </c>
      <c r="J81"/>
      <c r="K81"/>
      <c r="AF81" s="27" t="s">
        <v>0</v>
      </c>
      <c r="AG81" s="84">
        <v>29</v>
      </c>
      <c r="AH81" s="84">
        <v>25</v>
      </c>
      <c r="AI81" s="84">
        <v>27</v>
      </c>
      <c r="AJ81" s="77">
        <f t="shared" si="8"/>
        <v>81</v>
      </c>
    </row>
    <row r="82" spans="1:36" ht="12.75">
      <c r="A82" s="73">
        <v>6</v>
      </c>
      <c r="B82" s="6" t="s">
        <v>205</v>
      </c>
      <c r="C82" t="s">
        <v>65</v>
      </c>
      <c r="D82" s="27" t="s">
        <v>0</v>
      </c>
      <c r="E82">
        <v>60</v>
      </c>
      <c r="F82">
        <v>60</v>
      </c>
      <c r="G82">
        <v>43</v>
      </c>
      <c r="H82" s="78">
        <f aca="true" t="shared" si="9" ref="H82:H98">SUM(E82:G82)</f>
        <v>163</v>
      </c>
      <c r="I82">
        <v>1</v>
      </c>
      <c r="M82">
        <v>1</v>
      </c>
      <c r="N82" s="95">
        <v>60</v>
      </c>
      <c r="AF82" s="20" t="s">
        <v>10</v>
      </c>
      <c r="AG82" s="11">
        <v>24</v>
      </c>
      <c r="AH82" s="11">
        <v>24</v>
      </c>
      <c r="AI82" s="11">
        <v>31</v>
      </c>
      <c r="AJ82" s="77">
        <f t="shared" si="8"/>
        <v>79</v>
      </c>
    </row>
    <row r="83" spans="1:36" ht="12.75">
      <c r="A83" s="73">
        <v>2</v>
      </c>
      <c r="B83" s="6" t="s">
        <v>67</v>
      </c>
      <c r="C83" t="s">
        <v>114</v>
      </c>
      <c r="D83" s="27" t="s">
        <v>0</v>
      </c>
      <c r="E83">
        <v>50</v>
      </c>
      <c r="F83">
        <v>47</v>
      </c>
      <c r="G83">
        <v>60</v>
      </c>
      <c r="H83" s="78">
        <f t="shared" si="9"/>
        <v>157</v>
      </c>
      <c r="I83">
        <v>2</v>
      </c>
      <c r="M83">
        <v>2</v>
      </c>
      <c r="N83" s="95">
        <v>54</v>
      </c>
      <c r="AF83" s="101" t="s">
        <v>91</v>
      </c>
      <c r="AG83" t="s">
        <v>276</v>
      </c>
      <c r="AH83">
        <v>31</v>
      </c>
      <c r="AI83">
        <v>41</v>
      </c>
      <c r="AJ83" s="77">
        <f t="shared" si="8"/>
        <v>72</v>
      </c>
    </row>
    <row r="84" spans="1:36" ht="12.75">
      <c r="A84" s="73">
        <v>15</v>
      </c>
      <c r="B84" s="6" t="s">
        <v>209</v>
      </c>
      <c r="C84" t="s">
        <v>191</v>
      </c>
      <c r="D84" s="18" t="s">
        <v>6</v>
      </c>
      <c r="E84">
        <v>47</v>
      </c>
      <c r="F84">
        <v>54</v>
      </c>
      <c r="G84">
        <v>54</v>
      </c>
      <c r="H84" s="78">
        <f t="shared" si="9"/>
        <v>155</v>
      </c>
      <c r="I84">
        <v>3</v>
      </c>
      <c r="M84">
        <v>3</v>
      </c>
      <c r="N84" s="96">
        <v>50</v>
      </c>
      <c r="AF84" s="31" t="s">
        <v>7</v>
      </c>
      <c r="AG84">
        <v>21</v>
      </c>
      <c r="AH84">
        <v>26</v>
      </c>
      <c r="AI84">
        <v>25</v>
      </c>
      <c r="AJ84" s="77">
        <f t="shared" si="8"/>
        <v>72</v>
      </c>
    </row>
    <row r="85" spans="1:36" ht="12.75">
      <c r="A85" s="73">
        <v>91</v>
      </c>
      <c r="B85" s="6" t="s">
        <v>87</v>
      </c>
      <c r="C85" t="s">
        <v>88</v>
      </c>
      <c r="D85" s="101" t="s">
        <v>91</v>
      </c>
      <c r="E85">
        <v>54</v>
      </c>
      <c r="F85">
        <v>50</v>
      </c>
      <c r="G85">
        <v>50</v>
      </c>
      <c r="H85" s="78">
        <f t="shared" si="9"/>
        <v>154</v>
      </c>
      <c r="I85">
        <v>4</v>
      </c>
      <c r="M85">
        <v>4</v>
      </c>
      <c r="N85" s="95">
        <v>47</v>
      </c>
      <c r="AF85" s="30" t="s">
        <v>8</v>
      </c>
      <c r="AG85">
        <v>25</v>
      </c>
      <c r="AH85">
        <v>23</v>
      </c>
      <c r="AI85">
        <v>24</v>
      </c>
      <c r="AJ85" s="77">
        <f t="shared" si="8"/>
        <v>72</v>
      </c>
    </row>
    <row r="86" spans="1:36" ht="12.75">
      <c r="A86" s="73">
        <v>10</v>
      </c>
      <c r="B86" s="6" t="s">
        <v>207</v>
      </c>
      <c r="C86" t="s">
        <v>190</v>
      </c>
      <c r="D86" s="18" t="s">
        <v>6</v>
      </c>
      <c r="E86">
        <v>43</v>
      </c>
      <c r="F86">
        <v>45</v>
      </c>
      <c r="G86">
        <v>47</v>
      </c>
      <c r="H86" s="78">
        <f t="shared" si="9"/>
        <v>135</v>
      </c>
      <c r="I86">
        <v>5</v>
      </c>
      <c r="M86">
        <v>5</v>
      </c>
      <c r="N86" s="94">
        <v>45</v>
      </c>
      <c r="AF86" s="30" t="s">
        <v>8</v>
      </c>
      <c r="AG86">
        <v>23</v>
      </c>
      <c r="AH86">
        <v>20</v>
      </c>
      <c r="AI86">
        <v>23</v>
      </c>
      <c r="AJ86" s="77">
        <f t="shared" si="8"/>
        <v>66</v>
      </c>
    </row>
    <row r="87" spans="1:36" ht="12.75">
      <c r="A87" s="73">
        <v>14</v>
      </c>
      <c r="B87" s="6" t="s">
        <v>208</v>
      </c>
      <c r="C87" t="s">
        <v>177</v>
      </c>
      <c r="D87" s="18" t="s">
        <v>6</v>
      </c>
      <c r="E87">
        <v>45</v>
      </c>
      <c r="F87">
        <v>43</v>
      </c>
      <c r="G87">
        <v>41</v>
      </c>
      <c r="H87" s="78">
        <f t="shared" si="9"/>
        <v>129</v>
      </c>
      <c r="I87">
        <v>6</v>
      </c>
      <c r="M87">
        <v>6</v>
      </c>
      <c r="N87" s="94">
        <v>43</v>
      </c>
      <c r="AF87" s="18" t="s">
        <v>6</v>
      </c>
      <c r="AG87" s="11">
        <v>22</v>
      </c>
      <c r="AH87" s="11">
        <v>21</v>
      </c>
      <c r="AI87" s="11">
        <v>21</v>
      </c>
      <c r="AJ87" s="77">
        <f t="shared" si="8"/>
        <v>64</v>
      </c>
    </row>
    <row r="88" spans="1:14" ht="12.75">
      <c r="A88" s="73">
        <v>22</v>
      </c>
      <c r="B88" s="6" t="s">
        <v>213</v>
      </c>
      <c r="C88" t="s">
        <v>194</v>
      </c>
      <c r="D88" s="31" t="s">
        <v>7</v>
      </c>
      <c r="E88">
        <v>37</v>
      </c>
      <c r="F88">
        <v>41</v>
      </c>
      <c r="G88">
        <v>45</v>
      </c>
      <c r="H88" s="78">
        <f t="shared" si="9"/>
        <v>123</v>
      </c>
      <c r="I88">
        <v>7</v>
      </c>
      <c r="M88">
        <v>7</v>
      </c>
      <c r="N88" s="94">
        <v>41</v>
      </c>
    </row>
    <row r="89" spans="1:14" ht="12.75">
      <c r="A89" s="73">
        <v>51</v>
      </c>
      <c r="B89" s="6" t="s">
        <v>82</v>
      </c>
      <c r="C89" t="s">
        <v>83</v>
      </c>
      <c r="D89" s="20" t="s">
        <v>10</v>
      </c>
      <c r="E89">
        <v>35</v>
      </c>
      <c r="F89">
        <v>39</v>
      </c>
      <c r="G89">
        <v>39</v>
      </c>
      <c r="H89" s="78">
        <f t="shared" si="9"/>
        <v>113</v>
      </c>
      <c r="I89">
        <v>8</v>
      </c>
      <c r="M89">
        <v>8</v>
      </c>
      <c r="N89" s="94">
        <v>39</v>
      </c>
    </row>
    <row r="90" spans="1:14" ht="12.75">
      <c r="A90" s="73">
        <v>99</v>
      </c>
      <c r="B90" s="6" t="s">
        <v>222</v>
      </c>
      <c r="C90" t="s">
        <v>202</v>
      </c>
      <c r="D90" s="101" t="s">
        <v>91</v>
      </c>
      <c r="E90">
        <v>39</v>
      </c>
      <c r="F90">
        <v>37</v>
      </c>
      <c r="G90">
        <v>37</v>
      </c>
      <c r="H90" s="78">
        <f t="shared" si="9"/>
        <v>113</v>
      </c>
      <c r="I90">
        <v>9</v>
      </c>
      <c r="M90">
        <v>9</v>
      </c>
      <c r="N90" s="94">
        <v>37</v>
      </c>
    </row>
    <row r="91" spans="1:14" ht="12.75">
      <c r="A91" s="73">
        <v>45</v>
      </c>
      <c r="B91" s="6" t="s">
        <v>78</v>
      </c>
      <c r="C91" t="s">
        <v>79</v>
      </c>
      <c r="D91" s="104" t="s">
        <v>9</v>
      </c>
      <c r="E91">
        <v>31</v>
      </c>
      <c r="F91">
        <v>35</v>
      </c>
      <c r="G91">
        <v>35</v>
      </c>
      <c r="H91" s="78">
        <f t="shared" si="9"/>
        <v>101</v>
      </c>
      <c r="I91">
        <v>10</v>
      </c>
      <c r="M91">
        <v>10</v>
      </c>
      <c r="N91" s="94">
        <v>35</v>
      </c>
    </row>
    <row r="92" spans="1:14" ht="12.75">
      <c r="A92" s="73">
        <v>24</v>
      </c>
      <c r="B92" s="6" t="s">
        <v>119</v>
      </c>
      <c r="C92" t="s">
        <v>101</v>
      </c>
      <c r="D92" s="31" t="s">
        <v>7</v>
      </c>
      <c r="E92">
        <v>29</v>
      </c>
      <c r="F92">
        <v>33</v>
      </c>
      <c r="G92">
        <v>31</v>
      </c>
      <c r="H92" s="78">
        <f t="shared" si="9"/>
        <v>93</v>
      </c>
      <c r="I92">
        <v>11</v>
      </c>
      <c r="M92">
        <v>11</v>
      </c>
      <c r="N92" s="94">
        <v>33</v>
      </c>
    </row>
    <row r="93" spans="1:14" ht="12.75">
      <c r="A93" s="73">
        <v>16</v>
      </c>
      <c r="B93" s="6" t="s">
        <v>210</v>
      </c>
      <c r="C93" t="s">
        <v>192</v>
      </c>
      <c r="D93" s="18" t="s">
        <v>6</v>
      </c>
      <c r="E93">
        <v>41</v>
      </c>
      <c r="F93">
        <v>12</v>
      </c>
      <c r="G93">
        <v>29</v>
      </c>
      <c r="H93" s="78">
        <f t="shared" si="9"/>
        <v>82</v>
      </c>
      <c r="I93">
        <v>12</v>
      </c>
      <c r="M93">
        <v>12</v>
      </c>
      <c r="N93" s="94">
        <v>31</v>
      </c>
    </row>
    <row r="94" spans="1:14" ht="12.75">
      <c r="A94" s="73">
        <v>36</v>
      </c>
      <c r="B94" s="6" t="s">
        <v>122</v>
      </c>
      <c r="C94" t="s">
        <v>196</v>
      </c>
      <c r="D94" s="30" t="s">
        <v>8</v>
      </c>
      <c r="E94">
        <v>17</v>
      </c>
      <c r="F94">
        <v>29</v>
      </c>
      <c r="G94">
        <v>33</v>
      </c>
      <c r="H94" s="78">
        <f t="shared" si="9"/>
        <v>79</v>
      </c>
      <c r="I94">
        <v>13</v>
      </c>
      <c r="M94">
        <v>13</v>
      </c>
      <c r="N94" s="94">
        <v>29</v>
      </c>
    </row>
    <row r="95" spans="1:14" ht="12.75">
      <c r="A95" s="73">
        <v>39</v>
      </c>
      <c r="B95" s="6" t="s">
        <v>215</v>
      </c>
      <c r="C95" t="s">
        <v>195</v>
      </c>
      <c r="D95" s="30" t="s">
        <v>8</v>
      </c>
      <c r="E95">
        <v>26</v>
      </c>
      <c r="F95">
        <v>26</v>
      </c>
      <c r="G95">
        <v>27</v>
      </c>
      <c r="H95" s="78">
        <f t="shared" si="9"/>
        <v>79</v>
      </c>
      <c r="I95">
        <v>14</v>
      </c>
      <c r="M95">
        <v>14</v>
      </c>
      <c r="N95" s="94">
        <v>27</v>
      </c>
    </row>
    <row r="96" spans="1:14" ht="12.75">
      <c r="A96" s="73">
        <v>93</v>
      </c>
      <c r="B96" s="6" t="s">
        <v>219</v>
      </c>
      <c r="C96" t="s">
        <v>200</v>
      </c>
      <c r="D96" s="101" t="s">
        <v>91</v>
      </c>
      <c r="E96">
        <v>33</v>
      </c>
      <c r="F96">
        <v>22</v>
      </c>
      <c r="G96">
        <v>23</v>
      </c>
      <c r="H96" s="78">
        <f t="shared" si="9"/>
        <v>78</v>
      </c>
      <c r="I96">
        <v>15</v>
      </c>
      <c r="M96">
        <v>15</v>
      </c>
      <c r="N96" s="8">
        <v>26</v>
      </c>
    </row>
    <row r="97" spans="1:14" ht="12.75">
      <c r="A97" s="73">
        <v>3</v>
      </c>
      <c r="B97" s="6" t="s">
        <v>204</v>
      </c>
      <c r="C97" t="s">
        <v>188</v>
      </c>
      <c r="D97" s="27" t="s">
        <v>0</v>
      </c>
      <c r="E97">
        <v>25</v>
      </c>
      <c r="F97">
        <v>31</v>
      </c>
      <c r="G97">
        <v>21</v>
      </c>
      <c r="H97" s="78">
        <f t="shared" si="9"/>
        <v>77</v>
      </c>
      <c r="I97">
        <v>16</v>
      </c>
      <c r="M97">
        <v>16</v>
      </c>
      <c r="N97" s="8">
        <v>25</v>
      </c>
    </row>
    <row r="98" spans="1:14" ht="12.75">
      <c r="A98" s="73">
        <v>7</v>
      </c>
      <c r="B98" s="6" t="s">
        <v>206</v>
      </c>
      <c r="C98" t="s">
        <v>189</v>
      </c>
      <c r="D98" s="27" t="s">
        <v>0</v>
      </c>
      <c r="E98">
        <v>22</v>
      </c>
      <c r="F98">
        <v>23</v>
      </c>
      <c r="G98">
        <v>26</v>
      </c>
      <c r="H98" s="78">
        <f t="shared" si="9"/>
        <v>71</v>
      </c>
      <c r="I98">
        <v>17</v>
      </c>
      <c r="M98">
        <v>17</v>
      </c>
      <c r="N98" s="8">
        <v>24</v>
      </c>
    </row>
    <row r="99" spans="1:14" ht="12.75">
      <c r="A99" s="73">
        <v>21</v>
      </c>
      <c r="B99" s="6" t="s">
        <v>212</v>
      </c>
      <c r="C99" t="s">
        <v>193</v>
      </c>
      <c r="D99" s="31" t="s">
        <v>7</v>
      </c>
      <c r="E99">
        <v>18</v>
      </c>
      <c r="F99">
        <v>27</v>
      </c>
      <c r="G99">
        <v>25</v>
      </c>
      <c r="H99" s="78">
        <f>SUM(E99:G99)</f>
        <v>70</v>
      </c>
      <c r="I99">
        <v>18</v>
      </c>
      <c r="M99">
        <v>18</v>
      </c>
      <c r="N99" s="8">
        <v>23</v>
      </c>
    </row>
    <row r="100" spans="1:14" ht="12.75">
      <c r="A100" s="73">
        <v>34</v>
      </c>
      <c r="B100" s="6" t="s">
        <v>214</v>
      </c>
      <c r="C100" t="s">
        <v>195</v>
      </c>
      <c r="D100" s="30" t="s">
        <v>8</v>
      </c>
      <c r="E100">
        <v>19</v>
      </c>
      <c r="F100">
        <v>24</v>
      </c>
      <c r="G100">
        <v>22</v>
      </c>
      <c r="H100" s="78">
        <f aca="true" t="shared" si="10" ref="H100:H110">SUM(E100:G100)</f>
        <v>65</v>
      </c>
      <c r="I100">
        <v>19</v>
      </c>
      <c r="M100">
        <v>19</v>
      </c>
      <c r="N100" s="8">
        <v>22</v>
      </c>
    </row>
    <row r="101" spans="1:14" ht="12.75">
      <c r="A101" s="73">
        <v>104</v>
      </c>
      <c r="B101" s="6" t="s">
        <v>223</v>
      </c>
      <c r="C101" t="s">
        <v>203</v>
      </c>
      <c r="D101" s="27" t="s">
        <v>0</v>
      </c>
      <c r="E101">
        <v>21</v>
      </c>
      <c r="F101">
        <v>19</v>
      </c>
      <c r="G101">
        <v>24</v>
      </c>
      <c r="H101" s="78">
        <f t="shared" si="10"/>
        <v>64</v>
      </c>
      <c r="I101">
        <v>20</v>
      </c>
      <c r="M101">
        <v>20</v>
      </c>
      <c r="N101" s="8">
        <v>21</v>
      </c>
    </row>
    <row r="102" spans="1:14" ht="12.75">
      <c r="A102" s="73">
        <v>50</v>
      </c>
      <c r="B102" s="6" t="s">
        <v>216</v>
      </c>
      <c r="C102" t="s">
        <v>197</v>
      </c>
      <c r="D102" s="20" t="s">
        <v>10</v>
      </c>
      <c r="E102">
        <v>27</v>
      </c>
      <c r="F102">
        <v>25</v>
      </c>
      <c r="G102">
        <v>12</v>
      </c>
      <c r="H102" s="78">
        <f t="shared" si="10"/>
        <v>64</v>
      </c>
      <c r="I102">
        <v>21</v>
      </c>
      <c r="M102">
        <v>21</v>
      </c>
      <c r="N102" s="8">
        <v>20</v>
      </c>
    </row>
    <row r="103" spans="1:14" ht="12.75">
      <c r="A103" s="73">
        <v>18</v>
      </c>
      <c r="B103" s="6" t="s">
        <v>211</v>
      </c>
      <c r="C103" t="s">
        <v>73</v>
      </c>
      <c r="D103" s="18" t="s">
        <v>6</v>
      </c>
      <c r="E103">
        <v>14</v>
      </c>
      <c r="F103">
        <v>20</v>
      </c>
      <c r="G103">
        <v>20</v>
      </c>
      <c r="H103" s="78">
        <f t="shared" si="10"/>
        <v>54</v>
      </c>
      <c r="I103">
        <v>22</v>
      </c>
      <c r="M103">
        <v>22</v>
      </c>
      <c r="N103" s="8">
        <v>19</v>
      </c>
    </row>
    <row r="104" spans="1:14" ht="12.75">
      <c r="A104" s="73">
        <v>53</v>
      </c>
      <c r="B104" s="6" t="s">
        <v>84</v>
      </c>
      <c r="C104" t="s">
        <v>53</v>
      </c>
      <c r="D104" s="20" t="s">
        <v>10</v>
      </c>
      <c r="E104">
        <v>20</v>
      </c>
      <c r="F104">
        <v>15</v>
      </c>
      <c r="G104">
        <v>19</v>
      </c>
      <c r="H104" s="78">
        <f t="shared" si="10"/>
        <v>54</v>
      </c>
      <c r="I104">
        <v>23</v>
      </c>
      <c r="M104">
        <v>23</v>
      </c>
      <c r="N104" s="8">
        <v>18</v>
      </c>
    </row>
    <row r="105" spans="1:14" ht="12.75">
      <c r="A105" s="73">
        <v>32</v>
      </c>
      <c r="B105" s="6" t="s">
        <v>124</v>
      </c>
      <c r="C105" t="s">
        <v>125</v>
      </c>
      <c r="D105" s="30" t="s">
        <v>8</v>
      </c>
      <c r="E105">
        <v>23</v>
      </c>
      <c r="F105">
        <v>17</v>
      </c>
      <c r="G105">
        <v>14</v>
      </c>
      <c r="H105" s="78">
        <f t="shared" si="10"/>
        <v>54</v>
      </c>
      <c r="I105">
        <v>24</v>
      </c>
      <c r="M105">
        <v>24</v>
      </c>
      <c r="N105" s="8">
        <v>17</v>
      </c>
    </row>
    <row r="106" spans="1:14" ht="12.75">
      <c r="A106" s="73">
        <v>96</v>
      </c>
      <c r="B106" s="6" t="s">
        <v>220</v>
      </c>
      <c r="C106" t="s">
        <v>201</v>
      </c>
      <c r="D106" s="101" t="s">
        <v>91</v>
      </c>
      <c r="E106">
        <v>24</v>
      </c>
      <c r="F106">
        <v>16</v>
      </c>
      <c r="G106">
        <v>13</v>
      </c>
      <c r="H106" s="78">
        <f t="shared" si="10"/>
        <v>53</v>
      </c>
      <c r="I106">
        <v>25</v>
      </c>
      <c r="M106">
        <v>25</v>
      </c>
      <c r="N106" s="8">
        <v>16</v>
      </c>
    </row>
    <row r="107" spans="1:14" ht="12.75">
      <c r="A107" s="73">
        <v>92</v>
      </c>
      <c r="B107" s="6" t="s">
        <v>218</v>
      </c>
      <c r="C107" t="s">
        <v>199</v>
      </c>
      <c r="D107" s="101" t="s">
        <v>91</v>
      </c>
      <c r="E107">
        <v>16</v>
      </c>
      <c r="F107">
        <v>21</v>
      </c>
      <c r="G107">
        <v>15</v>
      </c>
      <c r="H107" s="78">
        <f t="shared" si="10"/>
        <v>52</v>
      </c>
      <c r="I107">
        <v>26</v>
      </c>
      <c r="M107">
        <v>26</v>
      </c>
      <c r="N107" s="8">
        <v>15</v>
      </c>
    </row>
    <row r="108" spans="1:14" ht="12.75">
      <c r="A108" s="73">
        <v>98</v>
      </c>
      <c r="B108" s="6" t="s">
        <v>165</v>
      </c>
      <c r="C108" t="s">
        <v>166</v>
      </c>
      <c r="D108" s="101" t="s">
        <v>91</v>
      </c>
      <c r="E108">
        <v>15</v>
      </c>
      <c r="F108">
        <v>18</v>
      </c>
      <c r="G108">
        <v>16</v>
      </c>
      <c r="H108" s="78">
        <f t="shared" si="10"/>
        <v>49</v>
      </c>
      <c r="I108">
        <v>27</v>
      </c>
      <c r="M108">
        <v>27</v>
      </c>
      <c r="N108" s="8">
        <v>14</v>
      </c>
    </row>
    <row r="109" spans="1:14" ht="12.75" customHeight="1">
      <c r="A109" s="73">
        <v>52</v>
      </c>
      <c r="B109" s="6" t="s">
        <v>217</v>
      </c>
      <c r="C109" t="s">
        <v>198</v>
      </c>
      <c r="D109" s="20" t="s">
        <v>10</v>
      </c>
      <c r="E109">
        <v>13</v>
      </c>
      <c r="F109">
        <v>13</v>
      </c>
      <c r="G109">
        <v>18</v>
      </c>
      <c r="H109" s="78">
        <f t="shared" si="10"/>
        <v>44</v>
      </c>
      <c r="I109">
        <v>28</v>
      </c>
      <c r="M109">
        <v>28</v>
      </c>
      <c r="N109" s="8">
        <v>13</v>
      </c>
    </row>
    <row r="110" spans="1:14" ht="12.75" customHeight="1">
      <c r="A110" s="73">
        <v>97</v>
      </c>
      <c r="B110" s="6" t="s">
        <v>221</v>
      </c>
      <c r="C110" t="s">
        <v>164</v>
      </c>
      <c r="D110" s="101" t="s">
        <v>91</v>
      </c>
      <c r="E110">
        <v>12</v>
      </c>
      <c r="F110">
        <v>14</v>
      </c>
      <c r="G110">
        <v>17</v>
      </c>
      <c r="H110" s="78">
        <f t="shared" si="10"/>
        <v>43</v>
      </c>
      <c r="I110" s="109">
        <v>29</v>
      </c>
      <c r="M110">
        <v>29</v>
      </c>
      <c r="N110" s="8">
        <v>12</v>
      </c>
    </row>
    <row r="111" spans="1:14" ht="12.75">
      <c r="A111"/>
      <c r="M111">
        <v>30</v>
      </c>
      <c r="N111" s="8">
        <v>11</v>
      </c>
    </row>
    <row r="112" spans="1:14" ht="12.75">
      <c r="A112"/>
      <c r="M112">
        <v>31</v>
      </c>
      <c r="N112" s="8">
        <v>10</v>
      </c>
    </row>
    <row r="113" spans="1:14" ht="15.75">
      <c r="A113"/>
      <c r="B113" s="107"/>
      <c r="C113" s="108" t="s">
        <v>234</v>
      </c>
      <c r="D113" s="100"/>
      <c r="E113" s="100"/>
      <c r="F113" s="100"/>
      <c r="G113" s="100"/>
      <c r="H113" s="100"/>
      <c r="I113" s="100"/>
      <c r="M113">
        <v>32</v>
      </c>
      <c r="N113" s="8">
        <v>9</v>
      </c>
    </row>
    <row r="114" spans="1:14" ht="38.25">
      <c r="A114"/>
      <c r="B114" s="102" t="s">
        <v>247</v>
      </c>
      <c r="C114" s="74" t="s">
        <v>229</v>
      </c>
      <c r="D114" s="93" t="s">
        <v>4</v>
      </c>
      <c r="E114" s="93" t="s">
        <v>169</v>
      </c>
      <c r="F114" s="93" t="s">
        <v>170</v>
      </c>
      <c r="G114" s="93" t="s">
        <v>171</v>
      </c>
      <c r="H114" s="92" t="s">
        <v>47</v>
      </c>
      <c r="I114" s="92" t="s">
        <v>46</v>
      </c>
      <c r="M114">
        <v>33</v>
      </c>
      <c r="N114" s="8">
        <v>8</v>
      </c>
    </row>
    <row r="115" spans="1:14" ht="12.75">
      <c r="A115" s="73">
        <v>6</v>
      </c>
      <c r="B115" s="6" t="s">
        <v>205</v>
      </c>
      <c r="C115" t="s">
        <v>65</v>
      </c>
      <c r="D115" s="27" t="s">
        <v>0</v>
      </c>
      <c r="E115" s="10">
        <v>60</v>
      </c>
      <c r="F115" s="10">
        <v>60</v>
      </c>
      <c r="G115" s="112">
        <v>60</v>
      </c>
      <c r="H115" s="110">
        <f aca="true" t="shared" si="11" ref="H115:H139">SUM(E115:G115)</f>
        <v>180</v>
      </c>
      <c r="I115">
        <v>1</v>
      </c>
      <c r="M115">
        <v>34</v>
      </c>
      <c r="N115" s="8">
        <v>7</v>
      </c>
    </row>
    <row r="116" spans="1:14" ht="12.75">
      <c r="A116" s="73">
        <v>15</v>
      </c>
      <c r="B116" s="6" t="s">
        <v>209</v>
      </c>
      <c r="C116" t="s">
        <v>191</v>
      </c>
      <c r="D116" s="18" t="s">
        <v>6</v>
      </c>
      <c r="E116">
        <v>45</v>
      </c>
      <c r="F116">
        <v>45</v>
      </c>
      <c r="G116" s="113">
        <v>54</v>
      </c>
      <c r="H116" s="114">
        <f t="shared" si="11"/>
        <v>144</v>
      </c>
      <c r="I116">
        <v>2</v>
      </c>
      <c r="M116">
        <v>35</v>
      </c>
      <c r="N116" s="8">
        <v>6</v>
      </c>
    </row>
    <row r="117" spans="1:14" ht="12.75">
      <c r="A117" s="73">
        <v>36</v>
      </c>
      <c r="B117" s="6" t="s">
        <v>122</v>
      </c>
      <c r="C117" t="s">
        <v>196</v>
      </c>
      <c r="D117" s="30" t="s">
        <v>8</v>
      </c>
      <c r="E117" s="12">
        <v>50</v>
      </c>
      <c r="F117">
        <v>41</v>
      </c>
      <c r="G117" s="23">
        <v>45</v>
      </c>
      <c r="H117" s="119">
        <f t="shared" si="11"/>
        <v>136</v>
      </c>
      <c r="I117">
        <v>3</v>
      </c>
      <c r="M117">
        <v>36</v>
      </c>
      <c r="N117" s="8">
        <v>5</v>
      </c>
    </row>
    <row r="118" spans="1:14" ht="12.75">
      <c r="A118" s="73">
        <v>22</v>
      </c>
      <c r="B118" s="6" t="s">
        <v>213</v>
      </c>
      <c r="C118" t="s">
        <v>194</v>
      </c>
      <c r="D118" s="31" t="s">
        <v>7</v>
      </c>
      <c r="E118">
        <v>43</v>
      </c>
      <c r="F118">
        <v>43</v>
      </c>
      <c r="G118" s="23">
        <v>47</v>
      </c>
      <c r="H118" s="77">
        <f t="shared" si="11"/>
        <v>133</v>
      </c>
      <c r="I118">
        <v>4</v>
      </c>
      <c r="M118">
        <v>37</v>
      </c>
      <c r="N118" s="8">
        <v>4</v>
      </c>
    </row>
    <row r="119" spans="1:14" ht="12.75">
      <c r="A119" s="73">
        <v>16</v>
      </c>
      <c r="B119" s="6" t="s">
        <v>210</v>
      </c>
      <c r="C119" t="s">
        <v>192</v>
      </c>
      <c r="D119" s="18" t="s">
        <v>6</v>
      </c>
      <c r="E119" s="69">
        <v>54</v>
      </c>
      <c r="F119" s="69">
        <v>54</v>
      </c>
      <c r="G119" s="23">
        <v>17</v>
      </c>
      <c r="H119" s="77">
        <f t="shared" si="11"/>
        <v>125</v>
      </c>
      <c r="I119">
        <v>5</v>
      </c>
      <c r="M119">
        <v>38</v>
      </c>
      <c r="N119" s="8">
        <v>3</v>
      </c>
    </row>
    <row r="120" spans="1:15" ht="12.75">
      <c r="A120" s="73">
        <v>2</v>
      </c>
      <c r="B120" s="6" t="s">
        <v>67</v>
      </c>
      <c r="C120" t="s">
        <v>114</v>
      </c>
      <c r="D120" s="27" t="s">
        <v>0</v>
      </c>
      <c r="E120">
        <v>47</v>
      </c>
      <c r="F120" s="12">
        <v>50</v>
      </c>
      <c r="G120" s="23">
        <v>26</v>
      </c>
      <c r="H120" s="77">
        <f t="shared" si="11"/>
        <v>123</v>
      </c>
      <c r="I120">
        <v>6</v>
      </c>
      <c r="M120">
        <v>39</v>
      </c>
      <c r="N120" s="8">
        <v>2</v>
      </c>
      <c r="O120" s="22"/>
    </row>
    <row r="121" spans="1:15" ht="12.75">
      <c r="A121" s="73">
        <v>91</v>
      </c>
      <c r="B121" s="6" t="s">
        <v>87</v>
      </c>
      <c r="C121" t="s">
        <v>88</v>
      </c>
      <c r="D121" s="101" t="s">
        <v>91</v>
      </c>
      <c r="E121" s="11">
        <v>39</v>
      </c>
      <c r="F121" s="11">
        <v>33</v>
      </c>
      <c r="G121" s="11">
        <v>43</v>
      </c>
      <c r="H121" s="77">
        <f t="shared" si="11"/>
        <v>115</v>
      </c>
      <c r="I121">
        <v>7</v>
      </c>
      <c r="M121">
        <v>40</v>
      </c>
      <c r="N121" s="8">
        <v>1</v>
      </c>
      <c r="O121" s="22"/>
    </row>
    <row r="122" spans="1:15" ht="12.75">
      <c r="A122" s="73">
        <v>17</v>
      </c>
      <c r="B122" s="6" t="s">
        <v>240</v>
      </c>
      <c r="C122" t="s">
        <v>241</v>
      </c>
      <c r="D122" s="18" t="s">
        <v>6</v>
      </c>
      <c r="E122" s="11">
        <v>35</v>
      </c>
      <c r="F122" s="11">
        <v>35</v>
      </c>
      <c r="G122" s="11">
        <v>39</v>
      </c>
      <c r="H122" s="77">
        <f t="shared" si="11"/>
        <v>109</v>
      </c>
      <c r="I122">
        <v>8</v>
      </c>
      <c r="K122" s="50">
        <v>922</v>
      </c>
      <c r="L122" s="50" t="s">
        <v>172</v>
      </c>
      <c r="N122" s="50">
        <f>SUM(N82:N121)</f>
        <v>922</v>
      </c>
      <c r="O122" s="22"/>
    </row>
    <row r="123" spans="1:9" ht="12.75">
      <c r="A123" s="73">
        <v>51</v>
      </c>
      <c r="B123" s="6" t="s">
        <v>82</v>
      </c>
      <c r="C123" t="s">
        <v>83</v>
      </c>
      <c r="D123" s="20" t="s">
        <v>10</v>
      </c>
      <c r="E123">
        <v>31</v>
      </c>
      <c r="F123">
        <v>27</v>
      </c>
      <c r="G123" s="118">
        <v>50</v>
      </c>
      <c r="H123" s="77">
        <f t="shared" si="11"/>
        <v>108</v>
      </c>
      <c r="I123">
        <v>9</v>
      </c>
    </row>
    <row r="124" spans="1:9" ht="12.75">
      <c r="A124" s="73">
        <v>14</v>
      </c>
      <c r="B124" s="6" t="s">
        <v>208</v>
      </c>
      <c r="C124" t="s">
        <v>177</v>
      </c>
      <c r="D124" s="18" t="s">
        <v>6</v>
      </c>
      <c r="E124">
        <v>41</v>
      </c>
      <c r="F124">
        <v>47</v>
      </c>
      <c r="G124" s="23">
        <v>16</v>
      </c>
      <c r="H124" s="77">
        <f t="shared" si="11"/>
        <v>104</v>
      </c>
      <c r="I124">
        <v>10</v>
      </c>
    </row>
    <row r="125" spans="1:9" ht="12.75">
      <c r="A125" s="73">
        <v>3</v>
      </c>
      <c r="B125" s="6" t="s">
        <v>204</v>
      </c>
      <c r="C125" t="s">
        <v>188</v>
      </c>
      <c r="D125" s="27" t="s">
        <v>0</v>
      </c>
      <c r="E125">
        <v>37</v>
      </c>
      <c r="F125">
        <v>39</v>
      </c>
      <c r="G125" s="23">
        <v>24</v>
      </c>
      <c r="H125" s="77">
        <f t="shared" si="11"/>
        <v>100</v>
      </c>
      <c r="I125">
        <v>11</v>
      </c>
    </row>
    <row r="126" spans="1:9" ht="12.75">
      <c r="A126" s="73">
        <v>50</v>
      </c>
      <c r="B126" s="6" t="s">
        <v>216</v>
      </c>
      <c r="C126" t="s">
        <v>197</v>
      </c>
      <c r="D126" s="20" t="s">
        <v>10</v>
      </c>
      <c r="E126" s="11">
        <v>29</v>
      </c>
      <c r="F126" s="11">
        <v>29</v>
      </c>
      <c r="G126" s="11">
        <v>41</v>
      </c>
      <c r="H126" s="77">
        <f t="shared" si="11"/>
        <v>99</v>
      </c>
      <c r="I126">
        <v>12</v>
      </c>
    </row>
    <row r="127" spans="1:9" ht="12.75">
      <c r="A127" s="73">
        <v>99</v>
      </c>
      <c r="B127" s="6" t="s">
        <v>222</v>
      </c>
      <c r="C127" t="s">
        <v>202</v>
      </c>
      <c r="D127" s="101" t="s">
        <v>91</v>
      </c>
      <c r="E127">
        <v>33</v>
      </c>
      <c r="F127">
        <v>37</v>
      </c>
      <c r="G127" s="23">
        <v>25</v>
      </c>
      <c r="H127" s="77">
        <f t="shared" si="11"/>
        <v>95</v>
      </c>
      <c r="I127">
        <v>13</v>
      </c>
    </row>
    <row r="128" spans="1:9" ht="12.75">
      <c r="A128" s="73">
        <v>39</v>
      </c>
      <c r="B128" s="6" t="s">
        <v>215</v>
      </c>
      <c r="C128" t="s">
        <v>195</v>
      </c>
      <c r="D128" s="30" t="s">
        <v>8</v>
      </c>
      <c r="E128">
        <v>23</v>
      </c>
      <c r="F128">
        <v>31</v>
      </c>
      <c r="G128" s="23">
        <v>35</v>
      </c>
      <c r="H128" s="77">
        <f t="shared" si="11"/>
        <v>89</v>
      </c>
      <c r="I128">
        <v>14</v>
      </c>
    </row>
    <row r="129" spans="1:9" ht="12.75">
      <c r="A129" s="73">
        <v>45</v>
      </c>
      <c r="B129" s="6" t="s">
        <v>78</v>
      </c>
      <c r="C129" t="s">
        <v>79</v>
      </c>
      <c r="D129" s="104" t="s">
        <v>9</v>
      </c>
      <c r="E129">
        <v>25</v>
      </c>
      <c r="F129">
        <v>26</v>
      </c>
      <c r="G129" s="23">
        <v>37</v>
      </c>
      <c r="H129" s="77">
        <f t="shared" si="11"/>
        <v>88</v>
      </c>
      <c r="I129">
        <v>15</v>
      </c>
    </row>
    <row r="130" spans="1:9" ht="12.75">
      <c r="A130" s="73">
        <v>34</v>
      </c>
      <c r="B130" s="6" t="s">
        <v>214</v>
      </c>
      <c r="C130" t="s">
        <v>195</v>
      </c>
      <c r="D130" s="30" t="s">
        <v>8</v>
      </c>
      <c r="E130">
        <v>19</v>
      </c>
      <c r="F130">
        <v>24</v>
      </c>
      <c r="G130" s="23">
        <v>33</v>
      </c>
      <c r="H130" s="77">
        <f t="shared" si="11"/>
        <v>76</v>
      </c>
      <c r="I130">
        <v>16</v>
      </c>
    </row>
    <row r="131" spans="1:9" ht="12.75">
      <c r="A131" s="73">
        <v>7</v>
      </c>
      <c r="B131" s="6" t="s">
        <v>206</v>
      </c>
      <c r="C131" t="s">
        <v>189</v>
      </c>
      <c r="D131" s="27" t="s">
        <v>0</v>
      </c>
      <c r="E131">
        <v>27</v>
      </c>
      <c r="F131">
        <v>22</v>
      </c>
      <c r="G131" s="23">
        <v>27</v>
      </c>
      <c r="H131" s="77">
        <f t="shared" si="11"/>
        <v>76</v>
      </c>
      <c r="I131">
        <v>17</v>
      </c>
    </row>
    <row r="132" spans="1:9" ht="12.75">
      <c r="A132" s="73">
        <v>9</v>
      </c>
      <c r="B132" s="6" t="s">
        <v>239</v>
      </c>
      <c r="C132" t="s">
        <v>203</v>
      </c>
      <c r="D132" s="27" t="s">
        <v>0</v>
      </c>
      <c r="E132">
        <v>21</v>
      </c>
      <c r="F132">
        <v>21</v>
      </c>
      <c r="G132" s="23">
        <v>31</v>
      </c>
      <c r="H132" s="77">
        <f t="shared" si="11"/>
        <v>73</v>
      </c>
      <c r="I132">
        <v>18</v>
      </c>
    </row>
    <row r="133" spans="1:9" ht="12.75">
      <c r="A133" s="73">
        <v>32</v>
      </c>
      <c r="B133" s="6" t="s">
        <v>124</v>
      </c>
      <c r="C133" t="s">
        <v>125</v>
      </c>
      <c r="D133" s="30" t="s">
        <v>8</v>
      </c>
      <c r="E133">
        <v>26</v>
      </c>
      <c r="F133">
        <v>23</v>
      </c>
      <c r="G133" s="23">
        <v>22</v>
      </c>
      <c r="H133" s="77">
        <f t="shared" si="11"/>
        <v>71</v>
      </c>
      <c r="I133">
        <v>19</v>
      </c>
    </row>
    <row r="134" spans="1:9" ht="12.75">
      <c r="A134" s="73">
        <v>31</v>
      </c>
      <c r="B134" s="6" t="s">
        <v>242</v>
      </c>
      <c r="C134" t="s">
        <v>243</v>
      </c>
      <c r="D134" s="30" t="s">
        <v>8</v>
      </c>
      <c r="E134" s="11">
        <v>16</v>
      </c>
      <c r="F134" s="11">
        <v>25</v>
      </c>
      <c r="G134" s="11">
        <v>29</v>
      </c>
      <c r="H134" s="77">
        <f t="shared" si="11"/>
        <v>70</v>
      </c>
      <c r="I134">
        <v>20</v>
      </c>
    </row>
    <row r="135" spans="1:9" ht="12.75">
      <c r="A135" s="73">
        <v>54</v>
      </c>
      <c r="B135" s="6" t="s">
        <v>244</v>
      </c>
      <c r="C135" t="s">
        <v>198</v>
      </c>
      <c r="D135" s="20" t="s">
        <v>10</v>
      </c>
      <c r="E135" s="11">
        <v>22</v>
      </c>
      <c r="F135" s="11">
        <v>19</v>
      </c>
      <c r="G135" s="11">
        <v>23</v>
      </c>
      <c r="H135" s="77">
        <f t="shared" si="11"/>
        <v>64</v>
      </c>
      <c r="I135">
        <v>21</v>
      </c>
    </row>
    <row r="136" spans="1:9" ht="12.75">
      <c r="A136" s="73">
        <v>53</v>
      </c>
      <c r="B136" s="6" t="s">
        <v>84</v>
      </c>
      <c r="C136" t="s">
        <v>53</v>
      </c>
      <c r="D136" s="20" t="s">
        <v>10</v>
      </c>
      <c r="E136">
        <v>24</v>
      </c>
      <c r="F136">
        <v>20</v>
      </c>
      <c r="G136" s="23">
        <v>20</v>
      </c>
      <c r="H136" s="77">
        <f t="shared" si="11"/>
        <v>64</v>
      </c>
      <c r="I136">
        <v>22</v>
      </c>
    </row>
    <row r="137" spans="1:9" ht="12.75">
      <c r="A137" s="73">
        <v>18</v>
      </c>
      <c r="B137" s="6" t="s">
        <v>211</v>
      </c>
      <c r="C137" t="s">
        <v>73</v>
      </c>
      <c r="D137" s="18" t="s">
        <v>6</v>
      </c>
      <c r="E137">
        <v>18</v>
      </c>
      <c r="F137">
        <v>18</v>
      </c>
      <c r="G137" s="23">
        <v>21</v>
      </c>
      <c r="H137" s="77">
        <f t="shared" si="11"/>
        <v>57</v>
      </c>
      <c r="I137">
        <v>23</v>
      </c>
    </row>
    <row r="138" spans="1:9" ht="12.75">
      <c r="A138" s="73">
        <v>52</v>
      </c>
      <c r="B138" s="6" t="s">
        <v>217</v>
      </c>
      <c r="C138" t="s">
        <v>198</v>
      </c>
      <c r="D138" s="20" t="s">
        <v>10</v>
      </c>
      <c r="E138">
        <v>20</v>
      </c>
      <c r="F138">
        <v>17</v>
      </c>
      <c r="G138" s="23">
        <v>19</v>
      </c>
      <c r="H138" s="77">
        <f t="shared" si="11"/>
        <v>56</v>
      </c>
      <c r="I138">
        <v>24</v>
      </c>
    </row>
    <row r="139" spans="1:9" ht="12.75">
      <c r="A139" s="73">
        <v>94</v>
      </c>
      <c r="B139" s="6" t="s">
        <v>245</v>
      </c>
      <c r="C139" t="s">
        <v>246</v>
      </c>
      <c r="D139" s="101" t="s">
        <v>91</v>
      </c>
      <c r="E139" s="11">
        <v>17</v>
      </c>
      <c r="F139" s="11">
        <v>16</v>
      </c>
      <c r="G139" s="11">
        <v>18</v>
      </c>
      <c r="H139" s="77">
        <f t="shared" si="11"/>
        <v>51</v>
      </c>
      <c r="I139">
        <v>25</v>
      </c>
    </row>
    <row r="140" ht="12.75">
      <c r="A140"/>
    </row>
    <row r="141" spans="1:9" ht="15.75">
      <c r="A141"/>
      <c r="B141" s="126"/>
      <c r="C141" s="127" t="s">
        <v>234</v>
      </c>
      <c r="D141" s="12"/>
      <c r="E141" s="12"/>
      <c r="F141" s="12"/>
      <c r="G141" s="12"/>
      <c r="H141" s="12"/>
      <c r="I141" s="12"/>
    </row>
    <row r="142" spans="1:9" ht="38.25">
      <c r="A142"/>
      <c r="B142" s="102" t="s">
        <v>266</v>
      </c>
      <c r="C142" s="43" t="s">
        <v>175</v>
      </c>
      <c r="D142" s="93" t="s">
        <v>4</v>
      </c>
      <c r="E142" s="93" t="s">
        <v>169</v>
      </c>
      <c r="F142" s="93" t="s">
        <v>170</v>
      </c>
      <c r="G142" s="93" t="s">
        <v>171</v>
      </c>
      <c r="H142" s="92" t="s">
        <v>47</v>
      </c>
      <c r="I142" s="92" t="s">
        <v>46</v>
      </c>
    </row>
    <row r="143" spans="1:9" ht="12.75">
      <c r="A143" s="73">
        <v>15</v>
      </c>
      <c r="B143" s="6" t="s">
        <v>209</v>
      </c>
      <c r="C143" t="s">
        <v>191</v>
      </c>
      <c r="D143" s="18" t="s">
        <v>6</v>
      </c>
      <c r="E143" s="122">
        <v>60</v>
      </c>
      <c r="F143" s="124">
        <v>54</v>
      </c>
      <c r="G143" s="125">
        <v>50</v>
      </c>
      <c r="H143" s="110">
        <f aca="true" t="shared" si="12" ref="H143:H152">SUM(E143:G143)</f>
        <v>164</v>
      </c>
      <c r="I143">
        <v>1</v>
      </c>
    </row>
    <row r="144" spans="1:9" ht="12.75">
      <c r="A144" s="73">
        <v>16</v>
      </c>
      <c r="B144" s="6" t="s">
        <v>210</v>
      </c>
      <c r="C144" t="s">
        <v>192</v>
      </c>
      <c r="D144" s="18" t="s">
        <v>6</v>
      </c>
      <c r="E144" s="69">
        <v>54</v>
      </c>
      <c r="F144" s="12">
        <v>50</v>
      </c>
      <c r="G144" s="69">
        <v>54</v>
      </c>
      <c r="H144" s="114">
        <f t="shared" si="12"/>
        <v>158</v>
      </c>
      <c r="I144">
        <v>2</v>
      </c>
    </row>
    <row r="145" spans="1:9" ht="12.75">
      <c r="A145" s="73">
        <v>6</v>
      </c>
      <c r="B145" s="6" t="s">
        <v>205</v>
      </c>
      <c r="C145" t="s">
        <v>65</v>
      </c>
      <c r="D145" s="27" t="s">
        <v>0</v>
      </c>
      <c r="E145" s="85">
        <v>47</v>
      </c>
      <c r="F145" s="123">
        <v>60</v>
      </c>
      <c r="G145" s="85">
        <v>47</v>
      </c>
      <c r="H145" s="119">
        <f t="shared" si="12"/>
        <v>154</v>
      </c>
      <c r="I145">
        <v>3</v>
      </c>
    </row>
    <row r="146" spans="1:9" ht="12.75">
      <c r="A146" s="73">
        <v>114</v>
      </c>
      <c r="B146" s="6" t="s">
        <v>253</v>
      </c>
      <c r="C146" t="s">
        <v>254</v>
      </c>
      <c r="D146" s="18" t="s">
        <v>6</v>
      </c>
      <c r="E146" s="125">
        <v>50</v>
      </c>
      <c r="F146" s="11">
        <v>43</v>
      </c>
      <c r="G146" s="11">
        <v>29</v>
      </c>
      <c r="H146" s="77">
        <f t="shared" si="12"/>
        <v>122</v>
      </c>
      <c r="I146">
        <v>4</v>
      </c>
    </row>
    <row r="147" spans="1:9" ht="12.75">
      <c r="A147" s="73">
        <v>12</v>
      </c>
      <c r="B147" s="6" t="s">
        <v>255</v>
      </c>
      <c r="C147" t="s">
        <v>256</v>
      </c>
      <c r="D147" s="18" t="s">
        <v>6</v>
      </c>
      <c r="E147" s="11">
        <v>39</v>
      </c>
      <c r="F147" s="11">
        <v>37</v>
      </c>
      <c r="G147" s="11">
        <v>43</v>
      </c>
      <c r="H147" s="77">
        <f t="shared" si="12"/>
        <v>119</v>
      </c>
      <c r="I147">
        <v>5</v>
      </c>
    </row>
    <row r="148" spans="1:9" ht="12.75">
      <c r="A148" s="73">
        <v>2</v>
      </c>
      <c r="B148" s="6" t="s">
        <v>67</v>
      </c>
      <c r="C148" t="s">
        <v>114</v>
      </c>
      <c r="D148" s="27" t="s">
        <v>0</v>
      </c>
      <c r="E148" s="85">
        <v>12</v>
      </c>
      <c r="F148" s="85">
        <v>41</v>
      </c>
      <c r="G148" s="123">
        <v>60</v>
      </c>
      <c r="H148" s="77">
        <f t="shared" si="12"/>
        <v>113</v>
      </c>
      <c r="I148">
        <v>6</v>
      </c>
    </row>
    <row r="149" spans="1:9" ht="12.75">
      <c r="A149" s="73">
        <v>22</v>
      </c>
      <c r="B149" s="6" t="s">
        <v>213</v>
      </c>
      <c r="C149" t="s">
        <v>194</v>
      </c>
      <c r="D149" s="31" t="s">
        <v>7</v>
      </c>
      <c r="E149" s="11">
        <v>37</v>
      </c>
      <c r="F149" s="11">
        <v>35</v>
      </c>
      <c r="G149" s="11">
        <v>41</v>
      </c>
      <c r="H149" s="77">
        <f t="shared" si="12"/>
        <v>113</v>
      </c>
      <c r="I149">
        <v>7</v>
      </c>
    </row>
    <row r="150" spans="1:9" ht="12.75">
      <c r="A150" s="73">
        <v>111</v>
      </c>
      <c r="B150" s="6" t="s">
        <v>69</v>
      </c>
      <c r="C150" t="s">
        <v>70</v>
      </c>
      <c r="D150" s="18" t="s">
        <v>6</v>
      </c>
      <c r="E150" s="11">
        <v>33</v>
      </c>
      <c r="F150" s="11">
        <v>29</v>
      </c>
      <c r="G150" s="11">
        <v>45</v>
      </c>
      <c r="H150" s="77">
        <f t="shared" si="12"/>
        <v>107</v>
      </c>
      <c r="I150">
        <v>8</v>
      </c>
    </row>
    <row r="151" spans="1:9" ht="12.75">
      <c r="A151" s="73">
        <v>3</v>
      </c>
      <c r="B151" s="6" t="s">
        <v>204</v>
      </c>
      <c r="C151" t="s">
        <v>188</v>
      </c>
      <c r="D151" s="27" t="s">
        <v>0</v>
      </c>
      <c r="E151" s="11">
        <v>27</v>
      </c>
      <c r="F151" s="11">
        <v>47</v>
      </c>
      <c r="G151" s="11">
        <v>33</v>
      </c>
      <c r="H151" s="77">
        <f t="shared" si="12"/>
        <v>107</v>
      </c>
      <c r="I151">
        <v>9</v>
      </c>
    </row>
    <row r="152" spans="1:9" ht="12.75">
      <c r="A152" s="73">
        <v>14</v>
      </c>
      <c r="B152" s="6" t="s">
        <v>208</v>
      </c>
      <c r="C152" t="s">
        <v>177</v>
      </c>
      <c r="D152" s="18" t="s">
        <v>6</v>
      </c>
      <c r="E152" s="11">
        <v>45</v>
      </c>
      <c r="F152" s="11">
        <v>31</v>
      </c>
      <c r="G152" s="11">
        <v>31</v>
      </c>
      <c r="H152" s="77">
        <f t="shared" si="12"/>
        <v>107</v>
      </c>
      <c r="I152">
        <v>10</v>
      </c>
    </row>
    <row r="153" spans="1:9" ht="12.75">
      <c r="A153" s="73">
        <v>26</v>
      </c>
      <c r="B153" s="6" t="s">
        <v>257</v>
      </c>
      <c r="C153" t="s">
        <v>258</v>
      </c>
      <c r="D153" s="31" t="s">
        <v>7</v>
      </c>
      <c r="E153" s="11">
        <v>31</v>
      </c>
      <c r="F153" s="11">
        <v>27</v>
      </c>
      <c r="G153" s="11">
        <v>39</v>
      </c>
      <c r="H153" s="77">
        <f aca="true" t="shared" si="13" ref="H153:H172">SUM(E153:G153)</f>
        <v>97</v>
      </c>
      <c r="I153">
        <v>11</v>
      </c>
    </row>
    <row r="154" spans="1:9" ht="12.75">
      <c r="A154" s="73">
        <v>36</v>
      </c>
      <c r="B154" s="6" t="s">
        <v>122</v>
      </c>
      <c r="C154" t="s">
        <v>196</v>
      </c>
      <c r="D154" s="30" t="s">
        <v>8</v>
      </c>
      <c r="E154" s="84">
        <v>18</v>
      </c>
      <c r="F154" s="84">
        <v>39</v>
      </c>
      <c r="G154" s="84">
        <v>35</v>
      </c>
      <c r="H154" s="77">
        <f t="shared" si="13"/>
        <v>92</v>
      </c>
      <c r="I154">
        <v>12</v>
      </c>
    </row>
    <row r="155" spans="1:9" ht="12.75">
      <c r="A155" s="73">
        <v>17</v>
      </c>
      <c r="B155" s="6" t="s">
        <v>240</v>
      </c>
      <c r="C155" t="s">
        <v>241</v>
      </c>
      <c r="D155" s="18" t="s">
        <v>6</v>
      </c>
      <c r="E155" s="11">
        <v>41</v>
      </c>
      <c r="F155" s="11">
        <v>23</v>
      </c>
      <c r="G155" s="11">
        <v>26</v>
      </c>
      <c r="H155" s="77">
        <f t="shared" si="13"/>
        <v>90</v>
      </c>
      <c r="I155">
        <v>13</v>
      </c>
    </row>
    <row r="156" spans="1:9" ht="12.75">
      <c r="A156" s="73">
        <v>11</v>
      </c>
      <c r="B156" s="6" t="s">
        <v>251</v>
      </c>
      <c r="C156" t="s">
        <v>252</v>
      </c>
      <c r="D156" s="18" t="s">
        <v>6</v>
      </c>
      <c r="E156" s="34">
        <v>43</v>
      </c>
      <c r="F156" s="34">
        <v>45</v>
      </c>
      <c r="G156" s="34" t="s">
        <v>97</v>
      </c>
      <c r="H156" s="77">
        <f t="shared" si="13"/>
        <v>88</v>
      </c>
      <c r="I156">
        <v>14</v>
      </c>
    </row>
    <row r="157" spans="1:9" ht="12.75">
      <c r="A157" s="73">
        <v>49</v>
      </c>
      <c r="B157" s="6" t="s">
        <v>259</v>
      </c>
      <c r="C157" t="s">
        <v>131</v>
      </c>
      <c r="D157" s="104" t="s">
        <v>9</v>
      </c>
      <c r="E157" s="11">
        <v>21</v>
      </c>
      <c r="F157" s="11">
        <v>25</v>
      </c>
      <c r="G157" s="11">
        <v>37</v>
      </c>
      <c r="H157" s="77">
        <f t="shared" si="13"/>
        <v>83</v>
      </c>
      <c r="I157">
        <v>15</v>
      </c>
    </row>
    <row r="158" spans="1:9" ht="12.75">
      <c r="A158" s="73">
        <v>51</v>
      </c>
      <c r="B158" s="6" t="s">
        <v>82</v>
      </c>
      <c r="C158" t="s">
        <v>83</v>
      </c>
      <c r="D158" s="20" t="s">
        <v>10</v>
      </c>
      <c r="E158" s="85">
        <v>29</v>
      </c>
      <c r="F158" s="85">
        <v>26</v>
      </c>
      <c r="G158" s="85">
        <v>25</v>
      </c>
      <c r="H158" s="77">
        <f t="shared" si="13"/>
        <v>80</v>
      </c>
      <c r="I158">
        <v>16</v>
      </c>
    </row>
    <row r="159" spans="1:9" ht="12.75">
      <c r="A159" s="73">
        <v>9</v>
      </c>
      <c r="B159" s="6" t="s">
        <v>239</v>
      </c>
      <c r="C159" t="s">
        <v>203</v>
      </c>
      <c r="D159" s="27" t="s">
        <v>0</v>
      </c>
      <c r="E159" s="11">
        <v>22</v>
      </c>
      <c r="F159" s="11">
        <v>24</v>
      </c>
      <c r="G159" s="11">
        <v>27</v>
      </c>
      <c r="H159" s="77">
        <f t="shared" si="13"/>
        <v>73</v>
      </c>
      <c r="I159">
        <v>17</v>
      </c>
    </row>
    <row r="160" spans="1:9" ht="12.75">
      <c r="A160" s="73">
        <v>7</v>
      </c>
      <c r="B160" s="6" t="s">
        <v>206</v>
      </c>
      <c r="C160" t="s">
        <v>189</v>
      </c>
      <c r="D160" s="27" t="s">
        <v>0</v>
      </c>
      <c r="E160" s="85">
        <v>25</v>
      </c>
      <c r="F160" s="85">
        <v>21</v>
      </c>
      <c r="G160" s="85">
        <v>23</v>
      </c>
      <c r="H160" s="77">
        <f t="shared" si="13"/>
        <v>69</v>
      </c>
      <c r="I160">
        <v>18</v>
      </c>
    </row>
    <row r="161" spans="1:9" ht="12.75">
      <c r="A161" s="73">
        <v>110</v>
      </c>
      <c r="B161" s="6" t="s">
        <v>260</v>
      </c>
      <c r="C161" t="s">
        <v>261</v>
      </c>
      <c r="D161" s="18" t="s">
        <v>6</v>
      </c>
      <c r="E161" s="84">
        <v>35</v>
      </c>
      <c r="F161" s="84">
        <v>33</v>
      </c>
      <c r="G161" s="83" t="s">
        <v>97</v>
      </c>
      <c r="H161" s="77">
        <f t="shared" si="13"/>
        <v>68</v>
      </c>
      <c r="I161">
        <v>19</v>
      </c>
    </row>
    <row r="162" spans="1:9" ht="12.75">
      <c r="A162" s="73">
        <v>91</v>
      </c>
      <c r="B162" s="6" t="s">
        <v>87</v>
      </c>
      <c r="C162" t="s">
        <v>88</v>
      </c>
      <c r="D162" s="101" t="s">
        <v>91</v>
      </c>
      <c r="E162" s="85">
        <v>26</v>
      </c>
      <c r="F162" s="85">
        <v>20</v>
      </c>
      <c r="G162" s="85">
        <v>22</v>
      </c>
      <c r="H162" s="77">
        <f t="shared" si="13"/>
        <v>68</v>
      </c>
      <c r="I162">
        <v>20</v>
      </c>
    </row>
    <row r="163" spans="1:9" ht="12.75">
      <c r="A163" s="73">
        <v>39</v>
      </c>
      <c r="B163" s="6" t="s">
        <v>215</v>
      </c>
      <c r="C163" t="s">
        <v>195</v>
      </c>
      <c r="D163" s="30" t="s">
        <v>8</v>
      </c>
      <c r="E163" s="23">
        <v>23</v>
      </c>
      <c r="F163" s="23">
        <v>19</v>
      </c>
      <c r="G163" s="23">
        <v>24</v>
      </c>
      <c r="H163" s="77">
        <f t="shared" si="13"/>
        <v>66</v>
      </c>
      <c r="I163">
        <v>21</v>
      </c>
    </row>
    <row r="164" spans="1:9" ht="12.75">
      <c r="A164" s="73">
        <v>45</v>
      </c>
      <c r="B164" s="6" t="s">
        <v>78</v>
      </c>
      <c r="C164" t="s">
        <v>79</v>
      </c>
      <c r="D164" s="104" t="s">
        <v>9</v>
      </c>
      <c r="E164" s="84">
        <v>24</v>
      </c>
      <c r="F164" s="84">
        <v>22</v>
      </c>
      <c r="G164" s="84">
        <v>13</v>
      </c>
      <c r="H164" s="77">
        <f t="shared" si="13"/>
        <v>59</v>
      </c>
      <c r="I164">
        <v>22</v>
      </c>
    </row>
    <row r="165" spans="1:9" ht="12.75">
      <c r="A165" s="73">
        <v>27</v>
      </c>
      <c r="B165" s="6" t="s">
        <v>262</v>
      </c>
      <c r="C165" t="s">
        <v>263</v>
      </c>
      <c r="D165" s="31" t="s">
        <v>7</v>
      </c>
      <c r="E165" s="11">
        <v>19</v>
      </c>
      <c r="F165" s="11">
        <v>18</v>
      </c>
      <c r="G165" s="11">
        <v>21</v>
      </c>
      <c r="H165" s="77">
        <f t="shared" si="13"/>
        <v>58</v>
      </c>
      <c r="I165">
        <v>23</v>
      </c>
    </row>
    <row r="166" spans="1:9" ht="12.75">
      <c r="A166" s="73">
        <v>53</v>
      </c>
      <c r="B166" s="6" t="s">
        <v>84</v>
      </c>
      <c r="C166" t="s">
        <v>53</v>
      </c>
      <c r="D166" s="20" t="s">
        <v>10</v>
      </c>
      <c r="E166" s="11">
        <v>20</v>
      </c>
      <c r="F166" s="11">
        <v>17</v>
      </c>
      <c r="G166" s="11">
        <v>19</v>
      </c>
      <c r="H166" s="77">
        <f t="shared" si="13"/>
        <v>56</v>
      </c>
      <c r="I166">
        <v>24</v>
      </c>
    </row>
    <row r="167" spans="1:9" ht="12.75">
      <c r="A167" s="73">
        <v>31</v>
      </c>
      <c r="B167" s="6" t="s">
        <v>242</v>
      </c>
      <c r="C167" t="s">
        <v>243</v>
      </c>
      <c r="D167" s="30" t="s">
        <v>8</v>
      </c>
      <c r="E167" s="11">
        <v>16</v>
      </c>
      <c r="F167" s="11">
        <v>15</v>
      </c>
      <c r="G167" s="11">
        <v>20</v>
      </c>
      <c r="H167" s="77">
        <f t="shared" si="13"/>
        <v>51</v>
      </c>
      <c r="I167">
        <v>25</v>
      </c>
    </row>
    <row r="168" spans="1:9" ht="12.75">
      <c r="A168" s="73">
        <v>34</v>
      </c>
      <c r="B168" s="6" t="s">
        <v>214</v>
      </c>
      <c r="C168" t="s">
        <v>195</v>
      </c>
      <c r="D168" s="30" t="s">
        <v>8</v>
      </c>
      <c r="E168" s="85">
        <v>17</v>
      </c>
      <c r="F168" s="85">
        <v>14</v>
      </c>
      <c r="G168" s="85">
        <v>18</v>
      </c>
      <c r="H168" s="77">
        <f t="shared" si="13"/>
        <v>49</v>
      </c>
      <c r="I168">
        <v>26</v>
      </c>
    </row>
    <row r="169" spans="1:9" ht="12.75">
      <c r="A169" s="73">
        <v>18</v>
      </c>
      <c r="B169" s="6" t="s">
        <v>211</v>
      </c>
      <c r="C169" t="s">
        <v>73</v>
      </c>
      <c r="D169" s="18" t="s">
        <v>6</v>
      </c>
      <c r="E169" s="85">
        <v>14</v>
      </c>
      <c r="F169" s="85">
        <v>16</v>
      </c>
      <c r="G169" s="85">
        <v>16</v>
      </c>
      <c r="H169" s="77">
        <f t="shared" si="13"/>
        <v>46</v>
      </c>
      <c r="I169">
        <v>27</v>
      </c>
    </row>
    <row r="170" spans="1:9" ht="12.75">
      <c r="A170" s="73">
        <v>50</v>
      </c>
      <c r="B170" s="6" t="s">
        <v>216</v>
      </c>
      <c r="C170" t="s">
        <v>197</v>
      </c>
      <c r="D170" s="20" t="s">
        <v>10</v>
      </c>
      <c r="E170" s="11">
        <v>15</v>
      </c>
      <c r="F170" s="11">
        <v>13</v>
      </c>
      <c r="G170" s="11">
        <v>17</v>
      </c>
      <c r="H170" s="77">
        <f t="shared" si="13"/>
        <v>45</v>
      </c>
      <c r="I170">
        <v>28</v>
      </c>
    </row>
    <row r="171" spans="1:9" ht="12.75">
      <c r="A171" s="73">
        <v>52</v>
      </c>
      <c r="B171" s="6" t="s">
        <v>217</v>
      </c>
      <c r="C171" t="s">
        <v>198</v>
      </c>
      <c r="D171" s="20" t="s">
        <v>10</v>
      </c>
      <c r="E171" s="84">
        <v>13</v>
      </c>
      <c r="F171" s="84">
        <v>12</v>
      </c>
      <c r="G171" s="84">
        <v>15</v>
      </c>
      <c r="H171" s="77">
        <f t="shared" si="13"/>
        <v>40</v>
      </c>
      <c r="I171">
        <v>29</v>
      </c>
    </row>
    <row r="172" spans="1:9" ht="12.75">
      <c r="A172" s="73">
        <v>23</v>
      </c>
      <c r="B172" s="6" t="s">
        <v>264</v>
      </c>
      <c r="C172" t="s">
        <v>263</v>
      </c>
      <c r="D172" s="31" t="s">
        <v>7</v>
      </c>
      <c r="E172" s="11">
        <v>11</v>
      </c>
      <c r="F172" s="11">
        <v>11</v>
      </c>
      <c r="G172" s="11">
        <v>14</v>
      </c>
      <c r="H172" s="77">
        <f t="shared" si="13"/>
        <v>36</v>
      </c>
      <c r="I172">
        <v>30</v>
      </c>
    </row>
    <row r="173" ht="12.75">
      <c r="A173"/>
    </row>
    <row r="174" spans="1:9" ht="15.75">
      <c r="A174"/>
      <c r="B174" s="126"/>
      <c r="C174" s="127" t="s">
        <v>234</v>
      </c>
      <c r="D174" s="12"/>
      <c r="E174" s="12"/>
      <c r="F174" s="12"/>
      <c r="G174" s="12"/>
      <c r="H174" s="12"/>
      <c r="I174" s="12"/>
    </row>
    <row r="175" spans="1:9" ht="38.25">
      <c r="A175"/>
      <c r="B175" s="102">
        <v>42603</v>
      </c>
      <c r="C175" s="6" t="s">
        <v>230</v>
      </c>
      <c r="D175" s="93" t="s">
        <v>4</v>
      </c>
      <c r="E175" s="93" t="s">
        <v>169</v>
      </c>
      <c r="F175" s="93" t="s">
        <v>170</v>
      </c>
      <c r="G175" s="93" t="s">
        <v>171</v>
      </c>
      <c r="H175" s="92" t="s">
        <v>47</v>
      </c>
      <c r="I175" s="92" t="s">
        <v>46</v>
      </c>
    </row>
    <row r="176" spans="1:9" ht="12.75">
      <c r="A176" s="73">
        <v>49</v>
      </c>
      <c r="B176" s="6" t="s">
        <v>259</v>
      </c>
      <c r="C176" t="s">
        <v>131</v>
      </c>
      <c r="D176" s="104" t="s">
        <v>9</v>
      </c>
      <c r="E176" s="122">
        <v>60</v>
      </c>
      <c r="F176" s="122">
        <v>60</v>
      </c>
      <c r="G176" s="11">
        <v>45</v>
      </c>
      <c r="H176" s="77">
        <f aca="true" t="shared" si="14" ref="H176:H198">SUM(E176:G176)</f>
        <v>165</v>
      </c>
      <c r="I176">
        <v>1</v>
      </c>
    </row>
    <row r="177" spans="1:9" ht="12.75">
      <c r="A177" s="73">
        <v>43</v>
      </c>
      <c r="B177" s="6" t="s">
        <v>267</v>
      </c>
      <c r="C177" t="s">
        <v>268</v>
      </c>
      <c r="D177" s="104" t="s">
        <v>9</v>
      </c>
      <c r="E177" s="69">
        <v>54</v>
      </c>
      <c r="F177" s="12">
        <v>50</v>
      </c>
      <c r="G177" s="12">
        <v>50</v>
      </c>
      <c r="H177" s="77">
        <f t="shared" si="14"/>
        <v>154</v>
      </c>
      <c r="I177">
        <v>2</v>
      </c>
    </row>
    <row r="178" spans="1:9" ht="12.75">
      <c r="A178" s="73">
        <v>6</v>
      </c>
      <c r="B178" s="6" t="s">
        <v>205</v>
      </c>
      <c r="C178" t="s">
        <v>65</v>
      </c>
      <c r="D178" s="27" t="s">
        <v>0</v>
      </c>
      <c r="E178">
        <v>45</v>
      </c>
      <c r="F178" s="69">
        <v>54</v>
      </c>
      <c r="G178" s="69">
        <v>54</v>
      </c>
      <c r="H178" s="77">
        <f t="shared" si="14"/>
        <v>153</v>
      </c>
      <c r="I178">
        <v>3</v>
      </c>
    </row>
    <row r="179" spans="1:9" ht="12.75">
      <c r="A179" s="115">
        <v>41</v>
      </c>
      <c r="B179" s="6" t="s">
        <v>269</v>
      </c>
      <c r="C179" t="s">
        <v>270</v>
      </c>
      <c r="D179" s="104" t="s">
        <v>9</v>
      </c>
      <c r="E179">
        <v>47</v>
      </c>
      <c r="F179">
        <v>43</v>
      </c>
      <c r="G179" s="10">
        <v>60</v>
      </c>
      <c r="H179" s="77">
        <f t="shared" si="14"/>
        <v>150</v>
      </c>
      <c r="I179">
        <v>4</v>
      </c>
    </row>
    <row r="180" spans="1:9" ht="12.75">
      <c r="A180" s="73">
        <v>40</v>
      </c>
      <c r="B180" s="6" t="s">
        <v>264</v>
      </c>
      <c r="C180" t="s">
        <v>271</v>
      </c>
      <c r="D180" s="104" t="s">
        <v>9</v>
      </c>
      <c r="E180" s="120">
        <v>43</v>
      </c>
      <c r="F180" s="120">
        <v>47</v>
      </c>
      <c r="G180" s="120">
        <v>43</v>
      </c>
      <c r="H180" s="121">
        <f t="shared" si="14"/>
        <v>133</v>
      </c>
      <c r="I180">
        <v>5</v>
      </c>
    </row>
    <row r="181" spans="1:9" ht="12.75">
      <c r="A181" s="73">
        <v>16</v>
      </c>
      <c r="B181" s="6" t="s">
        <v>210</v>
      </c>
      <c r="C181" t="s">
        <v>192</v>
      </c>
      <c r="D181" s="18" t="s">
        <v>6</v>
      </c>
      <c r="E181" s="12">
        <v>50</v>
      </c>
      <c r="F181">
        <v>39</v>
      </c>
      <c r="G181">
        <v>41</v>
      </c>
      <c r="H181" s="77">
        <f t="shared" si="14"/>
        <v>130</v>
      </c>
      <c r="I181">
        <v>6</v>
      </c>
    </row>
    <row r="182" spans="1:9" ht="12.75">
      <c r="A182" s="73">
        <v>22</v>
      </c>
      <c r="B182" s="6" t="s">
        <v>213</v>
      </c>
      <c r="C182" t="s">
        <v>194</v>
      </c>
      <c r="D182" s="31" t="s">
        <v>7</v>
      </c>
      <c r="E182" s="11">
        <v>41</v>
      </c>
      <c r="F182" s="11">
        <v>37</v>
      </c>
      <c r="G182" s="11">
        <v>39</v>
      </c>
      <c r="H182" s="77">
        <f t="shared" si="14"/>
        <v>117</v>
      </c>
      <c r="I182">
        <v>7</v>
      </c>
    </row>
    <row r="183" spans="1:9" ht="12.75">
      <c r="A183" s="73">
        <v>2</v>
      </c>
      <c r="B183" s="6" t="s">
        <v>67</v>
      </c>
      <c r="C183" t="s">
        <v>114</v>
      </c>
      <c r="D183" s="27" t="s">
        <v>0</v>
      </c>
      <c r="E183">
        <v>33</v>
      </c>
      <c r="F183">
        <v>31</v>
      </c>
      <c r="G183">
        <v>47</v>
      </c>
      <c r="H183" s="77">
        <f t="shared" si="14"/>
        <v>111</v>
      </c>
      <c r="I183">
        <v>8</v>
      </c>
    </row>
    <row r="184" spans="1:9" ht="12.75">
      <c r="A184" s="73">
        <v>36</v>
      </c>
      <c r="B184" s="6" t="s">
        <v>122</v>
      </c>
      <c r="C184" t="s">
        <v>196</v>
      </c>
      <c r="D184" s="30" t="s">
        <v>8</v>
      </c>
      <c r="E184" s="84">
        <v>39</v>
      </c>
      <c r="F184" s="84">
        <v>45</v>
      </c>
      <c r="G184" s="84">
        <v>27</v>
      </c>
      <c r="H184" s="77">
        <f t="shared" si="14"/>
        <v>111</v>
      </c>
      <c r="I184">
        <v>9</v>
      </c>
    </row>
    <row r="185" spans="1:9" ht="12.75">
      <c r="A185" s="73">
        <v>48</v>
      </c>
      <c r="B185" s="6" t="s">
        <v>272</v>
      </c>
      <c r="C185" t="s">
        <v>273</v>
      </c>
      <c r="D185" s="104" t="s">
        <v>9</v>
      </c>
      <c r="E185">
        <v>26</v>
      </c>
      <c r="F185">
        <v>41</v>
      </c>
      <c r="G185">
        <v>35</v>
      </c>
      <c r="H185" s="77">
        <f t="shared" si="14"/>
        <v>102</v>
      </c>
      <c r="I185">
        <v>10</v>
      </c>
    </row>
    <row r="186" spans="1:11" ht="12.75">
      <c r="A186" s="73">
        <v>45</v>
      </c>
      <c r="B186" s="6" t="s">
        <v>78</v>
      </c>
      <c r="C186" t="s">
        <v>79</v>
      </c>
      <c r="D186" s="104" t="s">
        <v>9</v>
      </c>
      <c r="E186" s="84">
        <v>37</v>
      </c>
      <c r="F186" s="84">
        <v>35</v>
      </c>
      <c r="G186" s="84">
        <v>29</v>
      </c>
      <c r="H186" s="77">
        <f t="shared" si="14"/>
        <v>101</v>
      </c>
      <c r="I186">
        <v>11</v>
      </c>
      <c r="J186" s="24"/>
      <c r="K186" s="86"/>
    </row>
    <row r="187" spans="1:9" ht="12.75">
      <c r="A187" s="73">
        <v>26</v>
      </c>
      <c r="B187" s="6" t="s">
        <v>257</v>
      </c>
      <c r="C187" t="s">
        <v>258</v>
      </c>
      <c r="D187" s="31" t="s">
        <v>7</v>
      </c>
      <c r="E187" s="11">
        <v>29</v>
      </c>
      <c r="F187" s="11">
        <v>33</v>
      </c>
      <c r="G187" s="11">
        <v>37</v>
      </c>
      <c r="H187" s="77">
        <f t="shared" si="14"/>
        <v>99</v>
      </c>
      <c r="I187">
        <v>12</v>
      </c>
    </row>
    <row r="188" spans="1:9" ht="12.75">
      <c r="A188" s="73">
        <v>39</v>
      </c>
      <c r="B188" s="6" t="s">
        <v>215</v>
      </c>
      <c r="C188" t="s">
        <v>195</v>
      </c>
      <c r="D188" s="30" t="s">
        <v>8</v>
      </c>
      <c r="E188" s="23">
        <v>31</v>
      </c>
      <c r="F188" s="23">
        <v>26</v>
      </c>
      <c r="G188" s="23">
        <v>31</v>
      </c>
      <c r="H188" s="77">
        <f t="shared" si="14"/>
        <v>88</v>
      </c>
      <c r="I188">
        <v>13</v>
      </c>
    </row>
    <row r="189" spans="1:9" ht="12.75">
      <c r="A189" s="73">
        <v>3</v>
      </c>
      <c r="B189" s="6" t="s">
        <v>204</v>
      </c>
      <c r="C189" t="s">
        <v>188</v>
      </c>
      <c r="D189" s="27" t="s">
        <v>0</v>
      </c>
      <c r="E189" s="11">
        <v>25</v>
      </c>
      <c r="F189" s="11">
        <v>29</v>
      </c>
      <c r="G189" s="11">
        <v>33</v>
      </c>
      <c r="H189" s="77">
        <f t="shared" si="14"/>
        <v>87</v>
      </c>
      <c r="I189">
        <v>14</v>
      </c>
    </row>
    <row r="190" spans="1:10" ht="12.75">
      <c r="A190" s="73">
        <v>51</v>
      </c>
      <c r="B190" s="6" t="s">
        <v>82</v>
      </c>
      <c r="C190" t="s">
        <v>83</v>
      </c>
      <c r="D190" s="20" t="s">
        <v>10</v>
      </c>
      <c r="E190" s="84">
        <v>35</v>
      </c>
      <c r="F190" s="84">
        <v>25</v>
      </c>
      <c r="G190" s="84">
        <v>23</v>
      </c>
      <c r="H190" s="77">
        <f t="shared" si="14"/>
        <v>83</v>
      </c>
      <c r="I190">
        <v>15</v>
      </c>
      <c r="J190" s="84"/>
    </row>
    <row r="191" spans="1:9" ht="12.75">
      <c r="A191" s="73">
        <v>99</v>
      </c>
      <c r="B191" s="6" t="s">
        <v>222</v>
      </c>
      <c r="C191" t="s">
        <v>202</v>
      </c>
      <c r="D191" s="101" t="s">
        <v>91</v>
      </c>
      <c r="E191">
        <v>27</v>
      </c>
      <c r="F191">
        <v>27</v>
      </c>
      <c r="G191">
        <v>26</v>
      </c>
      <c r="H191" s="77">
        <f t="shared" si="14"/>
        <v>80</v>
      </c>
      <c r="I191">
        <v>16</v>
      </c>
    </row>
    <row r="192" spans="1:9" ht="12.75">
      <c r="A192" s="73">
        <v>7</v>
      </c>
      <c r="B192" s="6" t="s">
        <v>206</v>
      </c>
      <c r="C192" t="s">
        <v>189</v>
      </c>
      <c r="D192" s="27" t="s">
        <v>0</v>
      </c>
      <c r="E192" s="84">
        <v>24</v>
      </c>
      <c r="F192" s="84">
        <v>23</v>
      </c>
      <c r="G192" s="84">
        <v>25</v>
      </c>
      <c r="H192" s="77">
        <f t="shared" si="14"/>
        <v>72</v>
      </c>
      <c r="I192">
        <v>17</v>
      </c>
    </row>
    <row r="193" spans="1:9" ht="12.75">
      <c r="A193" s="73">
        <v>53</v>
      </c>
      <c r="B193" s="6" t="s">
        <v>84</v>
      </c>
      <c r="C193" t="s">
        <v>53</v>
      </c>
      <c r="D193" s="20" t="s">
        <v>10</v>
      </c>
      <c r="E193" s="11">
        <v>22</v>
      </c>
      <c r="F193" s="11">
        <v>22</v>
      </c>
      <c r="G193" s="11">
        <v>21</v>
      </c>
      <c r="H193" s="77">
        <f t="shared" si="14"/>
        <v>65</v>
      </c>
      <c r="I193">
        <v>18</v>
      </c>
    </row>
    <row r="194" spans="1:9" ht="12.75">
      <c r="A194" s="73">
        <v>9</v>
      </c>
      <c r="B194" s="6" t="s">
        <v>239</v>
      </c>
      <c r="C194" t="s">
        <v>203</v>
      </c>
      <c r="D194" s="27" t="s">
        <v>0</v>
      </c>
      <c r="E194" s="84">
        <v>21</v>
      </c>
      <c r="F194" s="84">
        <v>18</v>
      </c>
      <c r="G194" s="84">
        <v>24</v>
      </c>
      <c r="H194" s="77">
        <f t="shared" si="14"/>
        <v>63</v>
      </c>
      <c r="I194">
        <v>19</v>
      </c>
    </row>
    <row r="195" spans="1:9" ht="12.75">
      <c r="A195" s="73">
        <v>18</v>
      </c>
      <c r="B195" s="6" t="s">
        <v>211</v>
      </c>
      <c r="C195" t="s">
        <v>73</v>
      </c>
      <c r="D195" s="18" t="s">
        <v>6</v>
      </c>
      <c r="E195" s="84">
        <v>20</v>
      </c>
      <c r="F195" s="84">
        <v>21</v>
      </c>
      <c r="G195" s="84">
        <v>22</v>
      </c>
      <c r="H195" s="77">
        <f t="shared" si="14"/>
        <v>63</v>
      </c>
      <c r="I195">
        <v>20</v>
      </c>
    </row>
    <row r="196" spans="1:9" ht="12.75">
      <c r="A196" s="73">
        <v>95</v>
      </c>
      <c r="B196" s="6" t="s">
        <v>278</v>
      </c>
      <c r="C196" t="s">
        <v>277</v>
      </c>
      <c r="D196" s="101" t="s">
        <v>91</v>
      </c>
      <c r="E196">
        <v>18</v>
      </c>
      <c r="F196">
        <v>20</v>
      </c>
      <c r="G196">
        <v>20</v>
      </c>
      <c r="H196" s="77">
        <f t="shared" si="14"/>
        <v>58</v>
      </c>
      <c r="I196">
        <v>21</v>
      </c>
    </row>
    <row r="197" spans="1:10" ht="12.75">
      <c r="A197" s="73">
        <v>52</v>
      </c>
      <c r="B197" s="6" t="s">
        <v>217</v>
      </c>
      <c r="C197" t="s">
        <v>198</v>
      </c>
      <c r="D197" s="20" t="s">
        <v>10</v>
      </c>
      <c r="E197" s="84">
        <v>19</v>
      </c>
      <c r="F197" s="84">
        <v>19</v>
      </c>
      <c r="G197" s="84">
        <v>19</v>
      </c>
      <c r="H197" s="77">
        <f t="shared" si="14"/>
        <v>57</v>
      </c>
      <c r="I197">
        <v>22</v>
      </c>
      <c r="J197" s="84"/>
    </row>
    <row r="198" spans="1:9" ht="12.75">
      <c r="A198" s="73">
        <v>44</v>
      </c>
      <c r="B198" s="6" t="s">
        <v>274</v>
      </c>
      <c r="C198" t="s">
        <v>275</v>
      </c>
      <c r="D198" s="104" t="s">
        <v>9</v>
      </c>
      <c r="E198">
        <v>23</v>
      </c>
      <c r="F198">
        <v>24</v>
      </c>
      <c r="G198" t="s">
        <v>276</v>
      </c>
      <c r="H198" s="77">
        <f t="shared" si="14"/>
        <v>47</v>
      </c>
      <c r="I198">
        <v>23</v>
      </c>
    </row>
    <row r="199" ht="12.75">
      <c r="A199"/>
    </row>
    <row r="200" spans="1:9" ht="15.75">
      <c r="A200"/>
      <c r="B200" s="126"/>
      <c r="C200" s="127" t="s">
        <v>234</v>
      </c>
      <c r="D200" s="12"/>
      <c r="E200" s="12"/>
      <c r="F200" s="12"/>
      <c r="G200" s="12"/>
      <c r="H200" s="12"/>
      <c r="I200" s="12"/>
    </row>
    <row r="201" spans="1:10" ht="38.25">
      <c r="A201"/>
      <c r="B201" s="131" t="s">
        <v>287</v>
      </c>
      <c r="C201" s="130" t="s">
        <v>232</v>
      </c>
      <c r="D201" s="93" t="s">
        <v>4</v>
      </c>
      <c r="E201" s="93" t="s">
        <v>169</v>
      </c>
      <c r="F201" s="93" t="s">
        <v>170</v>
      </c>
      <c r="G201" s="93" t="s">
        <v>171</v>
      </c>
      <c r="H201" s="92" t="s">
        <v>47</v>
      </c>
      <c r="I201" s="92" t="s">
        <v>46</v>
      </c>
      <c r="J201" s="84"/>
    </row>
    <row r="202" spans="1:10" ht="12.75">
      <c r="A202" s="73">
        <v>28</v>
      </c>
      <c r="B202" s="6" t="s">
        <v>280</v>
      </c>
      <c r="C202" t="s">
        <v>281</v>
      </c>
      <c r="D202" s="31" t="s">
        <v>7</v>
      </c>
      <c r="E202" s="10">
        <v>60</v>
      </c>
      <c r="F202" s="10">
        <v>60</v>
      </c>
      <c r="G202" s="10">
        <v>60</v>
      </c>
      <c r="H202" s="110">
        <f aca="true" t="shared" si="15" ref="H202:H222">SUM(E202:G202)</f>
        <v>180</v>
      </c>
      <c r="I202">
        <v>1</v>
      </c>
      <c r="J202" s="84"/>
    </row>
    <row r="203" spans="1:10" ht="12.75">
      <c r="A203" s="73">
        <v>6</v>
      </c>
      <c r="B203" s="6" t="s">
        <v>205</v>
      </c>
      <c r="C203" t="s">
        <v>65</v>
      </c>
      <c r="D203" s="27" t="s">
        <v>0</v>
      </c>
      <c r="E203">
        <v>45</v>
      </c>
      <c r="F203" s="69">
        <v>54</v>
      </c>
      <c r="G203" s="12">
        <v>50</v>
      </c>
      <c r="H203" s="114">
        <f t="shared" si="15"/>
        <v>149</v>
      </c>
      <c r="I203">
        <v>2</v>
      </c>
      <c r="J203" s="84"/>
    </row>
    <row r="204" spans="1:10" ht="12.75">
      <c r="A204" s="73">
        <v>22</v>
      </c>
      <c r="B204" s="6" t="s">
        <v>213</v>
      </c>
      <c r="C204" t="s">
        <v>194</v>
      </c>
      <c r="D204" s="31" t="s">
        <v>7</v>
      </c>
      <c r="E204" s="125">
        <v>50</v>
      </c>
      <c r="F204" s="11">
        <v>41</v>
      </c>
      <c r="G204" s="124">
        <v>54</v>
      </c>
      <c r="H204" s="119">
        <f t="shared" si="15"/>
        <v>145</v>
      </c>
      <c r="I204">
        <v>3</v>
      </c>
      <c r="J204" s="84"/>
    </row>
    <row r="205" spans="1:9" ht="12.75">
      <c r="A205" s="73">
        <v>26</v>
      </c>
      <c r="B205" s="6" t="s">
        <v>257</v>
      </c>
      <c r="C205" t="s">
        <v>258</v>
      </c>
      <c r="D205" s="31" t="s">
        <v>7</v>
      </c>
      <c r="E205" s="124">
        <v>54</v>
      </c>
      <c r="F205" s="11">
        <v>43</v>
      </c>
      <c r="G205" s="11">
        <v>45</v>
      </c>
      <c r="H205" s="77">
        <f t="shared" si="15"/>
        <v>142</v>
      </c>
      <c r="I205">
        <v>4</v>
      </c>
    </row>
    <row r="206" spans="1:10" ht="12.75">
      <c r="A206" s="73">
        <v>2</v>
      </c>
      <c r="B206" s="6" t="s">
        <v>67</v>
      </c>
      <c r="C206" t="s">
        <v>114</v>
      </c>
      <c r="D206" s="27" t="s">
        <v>0</v>
      </c>
      <c r="E206">
        <v>47</v>
      </c>
      <c r="F206">
        <v>45</v>
      </c>
      <c r="G206">
        <v>47</v>
      </c>
      <c r="H206" s="77">
        <f t="shared" si="15"/>
        <v>139</v>
      </c>
      <c r="I206">
        <v>5</v>
      </c>
      <c r="J206" s="84"/>
    </row>
    <row r="207" spans="1:9" ht="12.75">
      <c r="A207" s="73">
        <v>19</v>
      </c>
      <c r="B207" s="6" t="s">
        <v>282</v>
      </c>
      <c r="C207" t="s">
        <v>283</v>
      </c>
      <c r="D207" s="18" t="s">
        <v>6</v>
      </c>
      <c r="E207">
        <v>43</v>
      </c>
      <c r="F207" s="12">
        <v>50</v>
      </c>
      <c r="G207">
        <v>43</v>
      </c>
      <c r="H207" s="77">
        <f t="shared" si="15"/>
        <v>136</v>
      </c>
      <c r="I207">
        <v>6</v>
      </c>
    </row>
    <row r="208" spans="1:9" ht="12.75">
      <c r="A208" s="73">
        <v>14</v>
      </c>
      <c r="B208" s="6" t="s">
        <v>208</v>
      </c>
      <c r="C208" t="s">
        <v>177</v>
      </c>
      <c r="D208" s="18" t="s">
        <v>6</v>
      </c>
      <c r="E208">
        <v>41</v>
      </c>
      <c r="F208">
        <v>47</v>
      </c>
      <c r="G208">
        <v>37</v>
      </c>
      <c r="H208" s="77">
        <f t="shared" si="15"/>
        <v>125</v>
      </c>
      <c r="I208">
        <v>7</v>
      </c>
    </row>
    <row r="209" spans="1:9" ht="12.75">
      <c r="A209" s="73">
        <v>3</v>
      </c>
      <c r="B209" s="6" t="s">
        <v>204</v>
      </c>
      <c r="C209" t="s">
        <v>188</v>
      </c>
      <c r="D209" s="27" t="s">
        <v>0</v>
      </c>
      <c r="E209" s="11">
        <v>39</v>
      </c>
      <c r="F209" s="11">
        <v>39</v>
      </c>
      <c r="G209" s="11">
        <v>39</v>
      </c>
      <c r="H209" s="77">
        <f t="shared" si="15"/>
        <v>117</v>
      </c>
      <c r="I209">
        <v>8</v>
      </c>
    </row>
    <row r="210" spans="1:9" ht="12.75">
      <c r="A210" s="73">
        <v>27</v>
      </c>
      <c r="B210" s="6" t="s">
        <v>262</v>
      </c>
      <c r="C210" t="s">
        <v>263</v>
      </c>
      <c r="D210" s="31" t="s">
        <v>7</v>
      </c>
      <c r="E210">
        <v>35</v>
      </c>
      <c r="F210">
        <v>35</v>
      </c>
      <c r="G210">
        <v>26</v>
      </c>
      <c r="H210" s="77">
        <f t="shared" si="15"/>
        <v>96</v>
      </c>
      <c r="I210">
        <v>9</v>
      </c>
    </row>
    <row r="211" spans="1:10" ht="12.75">
      <c r="A211" s="73">
        <v>9</v>
      </c>
      <c r="B211" s="6" t="s">
        <v>239</v>
      </c>
      <c r="C211" t="s">
        <v>203</v>
      </c>
      <c r="D211" s="27" t="s">
        <v>0</v>
      </c>
      <c r="E211" s="84">
        <v>31</v>
      </c>
      <c r="F211" s="84">
        <v>27</v>
      </c>
      <c r="G211" s="84">
        <v>35</v>
      </c>
      <c r="H211" s="77">
        <f t="shared" si="15"/>
        <v>93</v>
      </c>
      <c r="I211">
        <v>10</v>
      </c>
      <c r="J211" s="84"/>
    </row>
    <row r="212" spans="1:9" ht="12.75">
      <c r="A212" s="73">
        <v>45</v>
      </c>
      <c r="B212" s="6" t="s">
        <v>78</v>
      </c>
      <c r="C212" t="s">
        <v>79</v>
      </c>
      <c r="D212" s="104" t="s">
        <v>9</v>
      </c>
      <c r="E212" s="84">
        <v>27</v>
      </c>
      <c r="F212" s="84">
        <v>29</v>
      </c>
      <c r="G212" s="84">
        <v>33</v>
      </c>
      <c r="H212" s="77">
        <f t="shared" si="15"/>
        <v>89</v>
      </c>
      <c r="I212">
        <v>11</v>
      </c>
    </row>
    <row r="213" spans="1:9" ht="12.75">
      <c r="A213" s="73">
        <v>31</v>
      </c>
      <c r="B213" s="6" t="s">
        <v>242</v>
      </c>
      <c r="C213" t="s">
        <v>243</v>
      </c>
      <c r="D213" s="30" t="s">
        <v>8</v>
      </c>
      <c r="E213">
        <v>37</v>
      </c>
      <c r="F213">
        <v>22</v>
      </c>
      <c r="G213">
        <v>29</v>
      </c>
      <c r="H213" s="77">
        <f t="shared" si="15"/>
        <v>88</v>
      </c>
      <c r="I213">
        <v>12</v>
      </c>
    </row>
    <row r="214" spans="1:9" ht="12.75">
      <c r="A214" s="73">
        <v>51</v>
      </c>
      <c r="B214" s="6" t="s">
        <v>82</v>
      </c>
      <c r="C214" t="s">
        <v>83</v>
      </c>
      <c r="D214" s="20" t="s">
        <v>10</v>
      </c>
      <c r="E214" s="84">
        <v>33</v>
      </c>
      <c r="F214" s="84">
        <v>33</v>
      </c>
      <c r="G214" s="84">
        <v>20</v>
      </c>
      <c r="H214" s="77">
        <f t="shared" si="15"/>
        <v>86</v>
      </c>
      <c r="I214">
        <v>13</v>
      </c>
    </row>
    <row r="215" spans="1:9" ht="12.75">
      <c r="A215" s="73">
        <v>36</v>
      </c>
      <c r="B215" s="6" t="s">
        <v>122</v>
      </c>
      <c r="C215" t="s">
        <v>196</v>
      </c>
      <c r="D215" s="30" t="s">
        <v>8</v>
      </c>
      <c r="E215" s="84">
        <v>26</v>
      </c>
      <c r="F215" s="84">
        <v>37</v>
      </c>
      <c r="G215" s="84">
        <v>22</v>
      </c>
      <c r="H215" s="77">
        <f t="shared" si="15"/>
        <v>85</v>
      </c>
      <c r="I215">
        <v>14</v>
      </c>
    </row>
    <row r="216" spans="1:9" ht="12.75">
      <c r="A216" s="73">
        <v>7</v>
      </c>
      <c r="B216" s="6" t="s">
        <v>206</v>
      </c>
      <c r="C216" t="s">
        <v>189</v>
      </c>
      <c r="D216" s="27" t="s">
        <v>0</v>
      </c>
      <c r="E216" s="84">
        <v>29</v>
      </c>
      <c r="F216" s="84">
        <v>25</v>
      </c>
      <c r="G216" s="84">
        <v>27</v>
      </c>
      <c r="H216" s="77">
        <f t="shared" si="15"/>
        <v>81</v>
      </c>
      <c r="I216">
        <v>15</v>
      </c>
    </row>
    <row r="217" spans="1:9" ht="12.75">
      <c r="A217" s="73">
        <v>53</v>
      </c>
      <c r="B217" s="6" t="s">
        <v>84</v>
      </c>
      <c r="C217" t="s">
        <v>53</v>
      </c>
      <c r="D217" s="20" t="s">
        <v>10</v>
      </c>
      <c r="E217" s="11">
        <v>24</v>
      </c>
      <c r="F217" s="11">
        <v>24</v>
      </c>
      <c r="G217" s="11">
        <v>31</v>
      </c>
      <c r="H217" s="77">
        <f t="shared" si="15"/>
        <v>79</v>
      </c>
      <c r="I217">
        <v>16</v>
      </c>
    </row>
    <row r="218" spans="1:9" ht="12.75">
      <c r="A218" s="73">
        <v>99</v>
      </c>
      <c r="B218" s="6" t="s">
        <v>222</v>
      </c>
      <c r="C218" t="s">
        <v>202</v>
      </c>
      <c r="D218" s="101" t="s">
        <v>91</v>
      </c>
      <c r="E218" t="s">
        <v>276</v>
      </c>
      <c r="F218">
        <v>31</v>
      </c>
      <c r="G218">
        <v>41</v>
      </c>
      <c r="H218" s="77">
        <f t="shared" si="15"/>
        <v>72</v>
      </c>
      <c r="I218">
        <v>17</v>
      </c>
    </row>
    <row r="219" spans="1:9" ht="12.75">
      <c r="A219" s="73">
        <v>21</v>
      </c>
      <c r="B219" s="6" t="s">
        <v>212</v>
      </c>
      <c r="C219" t="s">
        <v>193</v>
      </c>
      <c r="D219" s="31" t="s">
        <v>7</v>
      </c>
      <c r="E219">
        <v>21</v>
      </c>
      <c r="F219">
        <v>26</v>
      </c>
      <c r="G219">
        <v>25</v>
      </c>
      <c r="H219" s="77">
        <f t="shared" si="15"/>
        <v>72</v>
      </c>
      <c r="I219">
        <v>18</v>
      </c>
    </row>
    <row r="220" spans="1:9" ht="12.75">
      <c r="A220" s="73">
        <v>34</v>
      </c>
      <c r="B220" s="6" t="s">
        <v>214</v>
      </c>
      <c r="C220" t="s">
        <v>195</v>
      </c>
      <c r="D220" s="30" t="s">
        <v>8</v>
      </c>
      <c r="E220">
        <v>25</v>
      </c>
      <c r="F220">
        <v>23</v>
      </c>
      <c r="G220">
        <v>24</v>
      </c>
      <c r="H220" s="77">
        <f t="shared" si="15"/>
        <v>72</v>
      </c>
      <c r="I220">
        <v>19</v>
      </c>
    </row>
    <row r="221" spans="1:9" ht="12.75">
      <c r="A221" s="73">
        <v>35</v>
      </c>
      <c r="B221" s="6" t="s">
        <v>284</v>
      </c>
      <c r="C221" t="s">
        <v>285</v>
      </c>
      <c r="D221" s="30" t="s">
        <v>8</v>
      </c>
      <c r="E221">
        <v>23</v>
      </c>
      <c r="F221">
        <v>20</v>
      </c>
      <c r="G221">
        <v>23</v>
      </c>
      <c r="H221" s="77">
        <f t="shared" si="15"/>
        <v>66</v>
      </c>
      <c r="I221">
        <v>20</v>
      </c>
    </row>
    <row r="222" spans="1:9" ht="12.75">
      <c r="A222" s="73">
        <v>18</v>
      </c>
      <c r="B222" s="6" t="s">
        <v>211</v>
      </c>
      <c r="C222" t="s">
        <v>73</v>
      </c>
      <c r="D222" s="18" t="s">
        <v>6</v>
      </c>
      <c r="E222" s="11">
        <v>22</v>
      </c>
      <c r="F222" s="11">
        <v>21</v>
      </c>
      <c r="G222" s="11">
        <v>21</v>
      </c>
      <c r="H222" s="77">
        <f t="shared" si="15"/>
        <v>64</v>
      </c>
      <c r="I222">
        <v>21</v>
      </c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</sheetData>
  <sheetProtection/>
  <printOptions/>
  <pageMargins left="0.88" right="0.18" top="0.58" bottom="1" header="0.15" footer="0.4921259845"/>
  <pageSetup fitToHeight="1" fitToWidth="1"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3"/>
  <sheetViews>
    <sheetView zoomScalePageLayoutView="0" workbookViewId="0" topLeftCell="A1">
      <selection activeCell="A5" sqref="A5:G48"/>
    </sheetView>
  </sheetViews>
  <sheetFormatPr defaultColWidth="11.421875" defaultRowHeight="12.75"/>
  <cols>
    <col min="1" max="1" width="4.140625" style="0" customWidth="1"/>
    <col min="2" max="2" width="15.57421875" style="0" customWidth="1"/>
    <col min="3" max="3" width="12.00390625" style="0" bestFit="1" customWidth="1"/>
    <col min="4" max="7" width="3.28125" style="0" customWidth="1"/>
    <col min="8" max="8" width="3.7109375" style="0" customWidth="1"/>
    <col min="9" max="11" width="3.28125" style="0" customWidth="1"/>
    <col min="12" max="12" width="3.7109375" style="0" customWidth="1"/>
    <col min="13" max="15" width="3.28125" style="0" customWidth="1"/>
    <col min="16" max="16" width="3.7109375" style="0" customWidth="1"/>
    <col min="17" max="19" width="3.28125" style="0" customWidth="1"/>
    <col min="20" max="20" width="3.7109375" style="0" customWidth="1"/>
    <col min="21" max="23" width="3.28125" style="0" customWidth="1"/>
    <col min="24" max="24" width="3.7109375" style="0" customWidth="1"/>
    <col min="25" max="25" width="5.7109375" style="0" customWidth="1"/>
    <col min="26" max="27" width="3.28125" style="0" customWidth="1"/>
    <col min="28" max="28" width="3.7109375" style="0" customWidth="1"/>
  </cols>
  <sheetData>
    <row r="1" spans="1:29" ht="26.25">
      <c r="A1" s="53" t="s">
        <v>149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35"/>
      <c r="M1" s="12"/>
      <c r="N1" s="12"/>
      <c r="O1" s="12"/>
      <c r="P1" s="12"/>
      <c r="Q1" s="12"/>
      <c r="R1" s="12"/>
      <c r="S1" s="12"/>
      <c r="T1" s="35"/>
      <c r="U1" s="12"/>
      <c r="V1" s="12"/>
      <c r="W1" s="12"/>
      <c r="X1" s="12"/>
      <c r="Y1" s="12"/>
      <c r="Z1" s="10"/>
      <c r="AA1" s="10"/>
      <c r="AC1" s="13"/>
    </row>
    <row r="2" spans="1:21" ht="12.75">
      <c r="A2" s="36"/>
      <c r="B2" s="36"/>
      <c r="C2" s="36"/>
      <c r="E2" s="23" t="s">
        <v>105</v>
      </c>
      <c r="I2" s="51" t="s">
        <v>106</v>
      </c>
      <c r="M2" s="23" t="s">
        <v>108</v>
      </c>
      <c r="Q2" s="23" t="s">
        <v>109</v>
      </c>
      <c r="U2" s="23" t="s">
        <v>111</v>
      </c>
    </row>
    <row r="3" spans="5:21" ht="12.75">
      <c r="E3" s="50" t="s">
        <v>160</v>
      </c>
      <c r="I3" s="23" t="s">
        <v>61</v>
      </c>
      <c r="M3" s="23" t="s">
        <v>107</v>
      </c>
      <c r="Q3" s="23" t="s">
        <v>110</v>
      </c>
      <c r="U3" s="23" t="s">
        <v>112</v>
      </c>
    </row>
    <row r="4" spans="1:28" ht="63">
      <c r="A4" s="1" t="s">
        <v>2</v>
      </c>
      <c r="B4" s="2" t="s">
        <v>3</v>
      </c>
      <c r="C4" t="s">
        <v>93</v>
      </c>
      <c r="D4" t="s">
        <v>4</v>
      </c>
      <c r="E4" s="3" t="s">
        <v>14</v>
      </c>
      <c r="F4" s="3" t="s">
        <v>13</v>
      </c>
      <c r="G4" s="3" t="s">
        <v>16</v>
      </c>
      <c r="H4" s="4" t="s">
        <v>15</v>
      </c>
      <c r="I4" s="3" t="s">
        <v>14</v>
      </c>
      <c r="J4" s="3" t="s">
        <v>13</v>
      </c>
      <c r="K4" s="3" t="s">
        <v>16</v>
      </c>
      <c r="L4" s="4" t="s">
        <v>15</v>
      </c>
      <c r="M4" s="3" t="s">
        <v>14</v>
      </c>
      <c r="N4" s="3" t="s">
        <v>13</v>
      </c>
      <c r="O4" s="3" t="s">
        <v>16</v>
      </c>
      <c r="P4" s="4" t="s">
        <v>17</v>
      </c>
      <c r="Q4" s="3" t="s">
        <v>14</v>
      </c>
      <c r="R4" s="3" t="s">
        <v>13</v>
      </c>
      <c r="S4" s="3" t="s">
        <v>16</v>
      </c>
      <c r="T4" s="4" t="s">
        <v>15</v>
      </c>
      <c r="U4" s="3" t="s">
        <v>14</v>
      </c>
      <c r="V4" s="3" t="s">
        <v>13</v>
      </c>
      <c r="W4" s="3" t="s">
        <v>16</v>
      </c>
      <c r="X4" s="4" t="s">
        <v>17</v>
      </c>
      <c r="Y4" s="7" t="s">
        <v>1</v>
      </c>
      <c r="Z4" s="3" t="s">
        <v>37</v>
      </c>
      <c r="AA4" s="3" t="s">
        <v>38</v>
      </c>
      <c r="AB4" s="25" t="s">
        <v>52</v>
      </c>
    </row>
    <row r="5" spans="1:28" ht="12.75">
      <c r="A5" s="70">
        <v>78</v>
      </c>
      <c r="B5" s="31" t="s">
        <v>85</v>
      </c>
      <c r="C5" s="31" t="s">
        <v>81</v>
      </c>
      <c r="D5" s="38" t="s">
        <v>92</v>
      </c>
      <c r="E5" s="6">
        <v>47</v>
      </c>
      <c r="F5" s="57">
        <v>54</v>
      </c>
      <c r="G5" s="6">
        <v>43</v>
      </c>
      <c r="H5" s="71">
        <f aca="true" t="shared" si="0" ref="H5:H49">SUM(E5:G5)</f>
        <v>144</v>
      </c>
      <c r="I5" s="6"/>
      <c r="J5" s="6"/>
      <c r="K5" s="6"/>
      <c r="L5" s="71">
        <f aca="true" t="shared" si="1" ref="L5:L49">SUM(I5:K5)</f>
        <v>0</v>
      </c>
      <c r="M5" s="6"/>
      <c r="N5" s="6"/>
      <c r="O5" s="6"/>
      <c r="P5" s="71">
        <f aca="true" t="shared" si="2" ref="P5:P49">SUM(M5:O5)</f>
        <v>0</v>
      </c>
      <c r="Q5" s="6"/>
      <c r="R5" s="6"/>
      <c r="S5" s="6"/>
      <c r="T5" s="71">
        <f aca="true" t="shared" si="3" ref="T5:T49">SUM(Q5:S5)</f>
        <v>0</v>
      </c>
      <c r="U5" s="6"/>
      <c r="V5" s="6"/>
      <c r="W5" s="6"/>
      <c r="X5" s="71">
        <f aca="true" t="shared" si="4" ref="X5:X49">SUM(U5:W5)</f>
        <v>0</v>
      </c>
      <c r="Y5" s="61" t="e">
        <f>SUM((#REF!+#REF!+H5+L5+P5+T5+X5))</f>
        <v>#REF!</v>
      </c>
      <c r="Z5">
        <v>1</v>
      </c>
      <c r="AA5" s="8">
        <v>60</v>
      </c>
      <c r="AB5" s="62">
        <v>3</v>
      </c>
    </row>
    <row r="6" spans="1:28" ht="12.75">
      <c r="A6" s="70">
        <v>12</v>
      </c>
      <c r="B6" s="39" t="s">
        <v>71</v>
      </c>
      <c r="C6" s="39" t="s">
        <v>72</v>
      </c>
      <c r="D6" s="18" t="s">
        <v>6</v>
      </c>
      <c r="E6" s="6">
        <v>43</v>
      </c>
      <c r="F6" s="6">
        <v>31</v>
      </c>
      <c r="G6" s="6">
        <v>47</v>
      </c>
      <c r="H6" s="71">
        <f t="shared" si="0"/>
        <v>121</v>
      </c>
      <c r="I6" s="6"/>
      <c r="J6" s="6"/>
      <c r="K6" s="6"/>
      <c r="L6" s="71">
        <f t="shared" si="1"/>
        <v>0</v>
      </c>
      <c r="M6" s="6"/>
      <c r="N6" s="6"/>
      <c r="O6" s="6"/>
      <c r="P6" s="71">
        <f t="shared" si="2"/>
        <v>0</v>
      </c>
      <c r="Q6" s="6"/>
      <c r="R6" s="6"/>
      <c r="S6" s="6"/>
      <c r="T6" s="71">
        <f t="shared" si="3"/>
        <v>0</v>
      </c>
      <c r="U6" s="6"/>
      <c r="V6" s="6"/>
      <c r="W6" s="6"/>
      <c r="X6" s="71">
        <f t="shared" si="4"/>
        <v>0</v>
      </c>
      <c r="Y6" s="61" t="e">
        <f>SUM((#REF!+#REF!+H6+L6+P6+T6+X6))</f>
        <v>#REF!</v>
      </c>
      <c r="Z6">
        <v>2</v>
      </c>
      <c r="AA6" s="8">
        <v>54</v>
      </c>
      <c r="AB6" s="62">
        <v>3</v>
      </c>
    </row>
    <row r="7" spans="1:28" ht="12.75">
      <c r="A7" s="70">
        <v>41</v>
      </c>
      <c r="B7" s="39" t="s">
        <v>80</v>
      </c>
      <c r="C7" s="39" t="s">
        <v>48</v>
      </c>
      <c r="D7" s="26" t="s">
        <v>9</v>
      </c>
      <c r="E7" s="6">
        <v>39</v>
      </c>
      <c r="F7" s="6">
        <v>43</v>
      </c>
      <c r="G7" s="6">
        <v>41</v>
      </c>
      <c r="H7" s="71">
        <f t="shared" si="0"/>
        <v>123</v>
      </c>
      <c r="I7" s="6"/>
      <c r="J7" s="6"/>
      <c r="K7" s="6"/>
      <c r="L7" s="71">
        <f t="shared" si="1"/>
        <v>0</v>
      </c>
      <c r="M7" s="6"/>
      <c r="N7" s="6"/>
      <c r="O7" s="6"/>
      <c r="P7" s="71">
        <f t="shared" si="2"/>
        <v>0</v>
      </c>
      <c r="Q7" s="6"/>
      <c r="R7" s="6"/>
      <c r="S7" s="6"/>
      <c r="T7" s="71">
        <f t="shared" si="3"/>
        <v>0</v>
      </c>
      <c r="U7" s="6"/>
      <c r="V7" s="6"/>
      <c r="W7" s="6"/>
      <c r="X7" s="71">
        <f t="shared" si="4"/>
        <v>0</v>
      </c>
      <c r="Y7" s="61" t="e">
        <f>SUM((#REF!+#REF!+H7+L7+P7+T7+X7))</f>
        <v>#REF!</v>
      </c>
      <c r="Z7">
        <v>3</v>
      </c>
      <c r="AA7" s="19">
        <v>50</v>
      </c>
      <c r="AB7" s="62">
        <v>3</v>
      </c>
    </row>
    <row r="8" spans="1:28" ht="12.75">
      <c r="A8" s="70">
        <v>2</v>
      </c>
      <c r="B8" s="31" t="s">
        <v>64</v>
      </c>
      <c r="C8" s="40" t="s">
        <v>65</v>
      </c>
      <c r="D8" s="27" t="s">
        <v>0</v>
      </c>
      <c r="E8" s="6">
        <v>18</v>
      </c>
      <c r="F8" s="6">
        <v>41</v>
      </c>
      <c r="G8" s="6">
        <v>25</v>
      </c>
      <c r="H8" s="71">
        <f t="shared" si="0"/>
        <v>84</v>
      </c>
      <c r="I8" s="6"/>
      <c r="J8" s="6"/>
      <c r="K8" s="6"/>
      <c r="L8" s="71">
        <f t="shared" si="1"/>
        <v>0</v>
      </c>
      <c r="M8" s="6"/>
      <c r="N8" s="6"/>
      <c r="O8" s="6"/>
      <c r="P8" s="71">
        <f t="shared" si="2"/>
        <v>0</v>
      </c>
      <c r="Q8" s="6"/>
      <c r="R8" s="6"/>
      <c r="S8" s="6"/>
      <c r="T8" s="71">
        <f t="shared" si="3"/>
        <v>0</v>
      </c>
      <c r="U8" s="6"/>
      <c r="V8" s="6"/>
      <c r="W8" s="6"/>
      <c r="X8" s="71">
        <f t="shared" si="4"/>
        <v>0</v>
      </c>
      <c r="Y8" s="61" t="e">
        <f>SUM((#REF!+#REF!+H8+L8+P8+T8+X8))</f>
        <v>#REF!</v>
      </c>
      <c r="Z8">
        <v>4</v>
      </c>
      <c r="AA8" s="8">
        <v>47</v>
      </c>
      <c r="AB8" s="63">
        <v>1</v>
      </c>
    </row>
    <row r="9" spans="1:28" ht="12.75">
      <c r="A9" s="70">
        <v>91</v>
      </c>
      <c r="B9" s="31" t="s">
        <v>87</v>
      </c>
      <c r="C9" s="31" t="s">
        <v>88</v>
      </c>
      <c r="D9" s="37" t="s">
        <v>91</v>
      </c>
      <c r="E9" s="56">
        <v>60</v>
      </c>
      <c r="F9" s="36">
        <v>50</v>
      </c>
      <c r="G9" s="57">
        <v>54</v>
      </c>
      <c r="H9" s="71">
        <f t="shared" si="0"/>
        <v>164</v>
      </c>
      <c r="I9" s="6"/>
      <c r="J9" s="6"/>
      <c r="K9" s="6"/>
      <c r="L9" s="71">
        <f t="shared" si="1"/>
        <v>0</v>
      </c>
      <c r="M9" s="6"/>
      <c r="N9" s="6"/>
      <c r="O9" s="6"/>
      <c r="P9" s="71">
        <f t="shared" si="2"/>
        <v>0</v>
      </c>
      <c r="Q9" s="6"/>
      <c r="R9" s="6"/>
      <c r="S9" s="6"/>
      <c r="T9" s="71">
        <f t="shared" si="3"/>
        <v>0</v>
      </c>
      <c r="U9" s="6"/>
      <c r="V9" s="6"/>
      <c r="W9" s="6"/>
      <c r="X9" s="71">
        <f t="shared" si="4"/>
        <v>0</v>
      </c>
      <c r="Y9" s="61" t="e">
        <f>SUM((#REF!+#REF!+H9+L9+P9+T9+X9))</f>
        <v>#REF!</v>
      </c>
      <c r="Z9">
        <v>5</v>
      </c>
      <c r="AA9" s="8">
        <v>45</v>
      </c>
      <c r="AB9" s="64">
        <v>4</v>
      </c>
    </row>
    <row r="10" spans="1:28" ht="12.75">
      <c r="A10" s="70">
        <v>51</v>
      </c>
      <c r="B10" s="39" t="s">
        <v>82</v>
      </c>
      <c r="C10" s="39" t="s">
        <v>83</v>
      </c>
      <c r="D10" s="20" t="s">
        <v>10</v>
      </c>
      <c r="E10" s="6">
        <v>41</v>
      </c>
      <c r="F10" s="6">
        <v>45</v>
      </c>
      <c r="G10" s="6">
        <v>45</v>
      </c>
      <c r="H10" s="71">
        <f t="shared" si="0"/>
        <v>131</v>
      </c>
      <c r="I10" s="6"/>
      <c r="J10" s="6"/>
      <c r="K10" s="6"/>
      <c r="L10" s="71">
        <f t="shared" si="1"/>
        <v>0</v>
      </c>
      <c r="M10" s="6"/>
      <c r="N10" s="6"/>
      <c r="O10" s="6"/>
      <c r="P10" s="71">
        <f t="shared" si="2"/>
        <v>0</v>
      </c>
      <c r="Q10" s="6"/>
      <c r="R10" s="6"/>
      <c r="S10" s="6"/>
      <c r="T10" s="71">
        <f t="shared" si="3"/>
        <v>0</v>
      </c>
      <c r="U10" s="6"/>
      <c r="V10" s="6"/>
      <c r="W10" s="6"/>
      <c r="X10" s="71">
        <f t="shared" si="4"/>
        <v>0</v>
      </c>
      <c r="Y10" s="61" t="e">
        <f>SUM((#REF!+#REF!+H10+L10+P10+T10+X10))</f>
        <v>#REF!</v>
      </c>
      <c r="Z10">
        <v>6</v>
      </c>
      <c r="AA10" s="8">
        <v>43</v>
      </c>
      <c r="AB10" s="64">
        <v>11</v>
      </c>
    </row>
    <row r="11" spans="1:28" ht="12.75">
      <c r="A11" s="70">
        <v>11</v>
      </c>
      <c r="B11" s="39" t="s">
        <v>69</v>
      </c>
      <c r="C11" s="39" t="s">
        <v>70</v>
      </c>
      <c r="D11" s="18" t="s">
        <v>6</v>
      </c>
      <c r="E11" s="57">
        <v>54</v>
      </c>
      <c r="F11" s="56">
        <v>60</v>
      </c>
      <c r="G11" s="36">
        <v>50</v>
      </c>
      <c r="H11" s="71">
        <f t="shared" si="0"/>
        <v>164</v>
      </c>
      <c r="I11" s="6"/>
      <c r="J11" s="6"/>
      <c r="K11" s="6"/>
      <c r="L11" s="71">
        <f t="shared" si="1"/>
        <v>0</v>
      </c>
      <c r="M11" s="6"/>
      <c r="N11" s="6"/>
      <c r="O11" s="6"/>
      <c r="P11" s="71">
        <f t="shared" si="2"/>
        <v>0</v>
      </c>
      <c r="Q11" s="6"/>
      <c r="R11" s="6"/>
      <c r="S11" s="6"/>
      <c r="T11" s="71">
        <f t="shared" si="3"/>
        <v>0</v>
      </c>
      <c r="U11" s="6"/>
      <c r="V11" s="6"/>
      <c r="W11" s="6"/>
      <c r="X11" s="71">
        <f t="shared" si="4"/>
        <v>0</v>
      </c>
      <c r="Y11" s="61" t="e">
        <f>SUM((#REF!+#REF!+H11+L11+P11+T11+X11))</f>
        <v>#REF!</v>
      </c>
      <c r="Z11">
        <v>7</v>
      </c>
      <c r="AA11" s="8">
        <v>41</v>
      </c>
      <c r="AB11" s="64">
        <v>11</v>
      </c>
    </row>
    <row r="12" spans="1:28" ht="12.75">
      <c r="A12" s="70">
        <v>6</v>
      </c>
      <c r="B12" s="31" t="s">
        <v>62</v>
      </c>
      <c r="C12" s="40" t="s">
        <v>63</v>
      </c>
      <c r="D12" s="27" t="s">
        <v>0</v>
      </c>
      <c r="E12" s="6">
        <v>26</v>
      </c>
      <c r="F12" s="6">
        <v>29</v>
      </c>
      <c r="G12" s="6">
        <v>22</v>
      </c>
      <c r="H12" s="71">
        <f t="shared" si="0"/>
        <v>77</v>
      </c>
      <c r="I12" s="6"/>
      <c r="J12" s="6"/>
      <c r="K12" s="6"/>
      <c r="L12" s="71">
        <f t="shared" si="1"/>
        <v>0</v>
      </c>
      <c r="M12" s="6"/>
      <c r="N12" s="6"/>
      <c r="O12" s="6"/>
      <c r="P12" s="71">
        <f t="shared" si="2"/>
        <v>0</v>
      </c>
      <c r="Q12" s="6"/>
      <c r="R12" s="6"/>
      <c r="S12" s="6"/>
      <c r="T12" s="71">
        <f t="shared" si="3"/>
        <v>0</v>
      </c>
      <c r="U12" s="6"/>
      <c r="V12" s="6"/>
      <c r="W12" s="6"/>
      <c r="X12" s="71">
        <f t="shared" si="4"/>
        <v>0</v>
      </c>
      <c r="Y12" s="61" t="e">
        <f>SUM((#REF!+#REF!+H12+L12+P12+T12+X12))</f>
        <v>#REF!</v>
      </c>
      <c r="Z12">
        <v>8</v>
      </c>
      <c r="AA12" s="8">
        <v>39</v>
      </c>
      <c r="AB12" s="64">
        <v>5</v>
      </c>
    </row>
    <row r="13" spans="1:28" ht="13.5" customHeight="1">
      <c r="A13" s="70">
        <v>15</v>
      </c>
      <c r="B13" s="39" t="s">
        <v>116</v>
      </c>
      <c r="C13" s="39" t="s">
        <v>73</v>
      </c>
      <c r="D13" s="18" t="s">
        <v>6</v>
      </c>
      <c r="E13" s="6">
        <v>45</v>
      </c>
      <c r="F13" s="6">
        <v>16</v>
      </c>
      <c r="G13" s="6">
        <v>17</v>
      </c>
      <c r="H13" s="71">
        <f t="shared" si="0"/>
        <v>78</v>
      </c>
      <c r="I13" s="6"/>
      <c r="J13" s="6"/>
      <c r="K13" s="6"/>
      <c r="L13" s="71">
        <f t="shared" si="1"/>
        <v>0</v>
      </c>
      <c r="M13" s="6"/>
      <c r="N13" s="6"/>
      <c r="O13" s="6"/>
      <c r="P13" s="71">
        <f t="shared" si="2"/>
        <v>0</v>
      </c>
      <c r="Q13" s="6"/>
      <c r="R13" s="6"/>
      <c r="S13" s="6"/>
      <c r="T13" s="71">
        <f t="shared" si="3"/>
        <v>0</v>
      </c>
      <c r="U13" s="6"/>
      <c r="V13" s="6"/>
      <c r="W13" s="6"/>
      <c r="X13" s="71">
        <f t="shared" si="4"/>
        <v>0</v>
      </c>
      <c r="Y13" s="61" t="e">
        <f>SUM((#REF!+#REF!+H13+L13+P13+T13+X13))</f>
        <v>#REF!</v>
      </c>
      <c r="Z13">
        <v>9</v>
      </c>
      <c r="AA13" s="8">
        <v>37</v>
      </c>
      <c r="AB13" s="64">
        <v>6</v>
      </c>
    </row>
    <row r="14" spans="1:28" ht="12.75">
      <c r="A14" s="70">
        <v>7</v>
      </c>
      <c r="B14" s="39" t="s">
        <v>113</v>
      </c>
      <c r="C14" s="39" t="s">
        <v>114</v>
      </c>
      <c r="D14" s="27" t="s">
        <v>0</v>
      </c>
      <c r="E14" s="6">
        <v>19</v>
      </c>
      <c r="F14" s="6">
        <v>47</v>
      </c>
      <c r="G14" s="6">
        <v>35</v>
      </c>
      <c r="H14" s="71">
        <f t="shared" si="0"/>
        <v>101</v>
      </c>
      <c r="I14" s="6"/>
      <c r="J14" s="6"/>
      <c r="K14" s="6"/>
      <c r="L14" s="71">
        <f t="shared" si="1"/>
        <v>0</v>
      </c>
      <c r="M14" s="6"/>
      <c r="N14" s="6"/>
      <c r="O14" s="6"/>
      <c r="P14" s="71">
        <f t="shared" si="2"/>
        <v>0</v>
      </c>
      <c r="Q14" s="6"/>
      <c r="R14" s="6"/>
      <c r="S14" s="6"/>
      <c r="T14" s="71">
        <f t="shared" si="3"/>
        <v>0</v>
      </c>
      <c r="U14" s="6"/>
      <c r="V14" s="6"/>
      <c r="W14" s="6"/>
      <c r="X14" s="71">
        <f t="shared" si="4"/>
        <v>0</v>
      </c>
      <c r="Y14" s="61" t="e">
        <f>SUM((#REF!+#REF!+H14+L14+P14+T14+X14))</f>
        <v>#REF!</v>
      </c>
      <c r="Z14">
        <v>10</v>
      </c>
      <c r="AA14" s="8">
        <v>35</v>
      </c>
      <c r="AB14" s="64">
        <v>6</v>
      </c>
    </row>
    <row r="15" spans="1:28" ht="12.75">
      <c r="A15" s="70">
        <v>4</v>
      </c>
      <c r="B15" s="6" t="s">
        <v>66</v>
      </c>
      <c r="C15" s="40" t="s">
        <v>5</v>
      </c>
      <c r="D15" s="27" t="s">
        <v>0</v>
      </c>
      <c r="E15" s="6">
        <v>15</v>
      </c>
      <c r="F15" s="6" t="s">
        <v>167</v>
      </c>
      <c r="G15" s="6">
        <v>24</v>
      </c>
      <c r="H15" s="71">
        <f t="shared" si="0"/>
        <v>39</v>
      </c>
      <c r="I15" s="6"/>
      <c r="J15" s="6"/>
      <c r="K15" s="6"/>
      <c r="L15" s="71">
        <f t="shared" si="1"/>
        <v>0</v>
      </c>
      <c r="M15" s="6"/>
      <c r="N15" s="6"/>
      <c r="O15" s="6"/>
      <c r="P15" s="71">
        <f t="shared" si="2"/>
        <v>0</v>
      </c>
      <c r="Q15" s="6"/>
      <c r="R15" s="6"/>
      <c r="S15" s="6"/>
      <c r="T15" s="71">
        <f t="shared" si="3"/>
        <v>0</v>
      </c>
      <c r="U15" s="6"/>
      <c r="V15" s="6"/>
      <c r="W15" s="6"/>
      <c r="X15" s="71">
        <f t="shared" si="4"/>
        <v>0</v>
      </c>
      <c r="Y15" s="61" t="e">
        <f>SUM((#REF!+#REF!+H15+L15+P15+T15+X15))</f>
        <v>#REF!</v>
      </c>
      <c r="Z15">
        <v>11</v>
      </c>
      <c r="AA15" s="8">
        <v>33</v>
      </c>
      <c r="AB15" s="65"/>
    </row>
    <row r="16" spans="1:28" ht="12.75">
      <c r="A16" s="70">
        <v>46</v>
      </c>
      <c r="B16" s="6" t="s">
        <v>132</v>
      </c>
      <c r="C16" s="6" t="s">
        <v>133</v>
      </c>
      <c r="D16" s="26" t="s">
        <v>9</v>
      </c>
      <c r="E16" s="6">
        <v>37</v>
      </c>
      <c r="F16" s="6">
        <v>25</v>
      </c>
      <c r="G16" s="6">
        <v>33</v>
      </c>
      <c r="H16" s="71">
        <f t="shared" si="0"/>
        <v>95</v>
      </c>
      <c r="I16" s="6"/>
      <c r="J16" s="6"/>
      <c r="K16" s="6"/>
      <c r="L16" s="71">
        <f t="shared" si="1"/>
        <v>0</v>
      </c>
      <c r="M16" s="6"/>
      <c r="N16" s="6"/>
      <c r="O16" s="6"/>
      <c r="P16" s="71">
        <f t="shared" si="2"/>
        <v>0</v>
      </c>
      <c r="Q16" s="6"/>
      <c r="R16" s="6"/>
      <c r="S16" s="6"/>
      <c r="T16" s="71">
        <f t="shared" si="3"/>
        <v>0</v>
      </c>
      <c r="U16" s="6"/>
      <c r="V16" s="6"/>
      <c r="W16" s="6"/>
      <c r="X16" s="71">
        <f t="shared" si="4"/>
        <v>0</v>
      </c>
      <c r="Y16" s="61" t="e">
        <f>SUM((#REF!+#REF!+H16+L16+P16+T16+X16))</f>
        <v>#REF!</v>
      </c>
      <c r="Z16">
        <v>12</v>
      </c>
      <c r="AA16" s="8">
        <v>31</v>
      </c>
      <c r="AB16" s="68">
        <v>12</v>
      </c>
    </row>
    <row r="17" spans="1:28" ht="12.75">
      <c r="A17" s="49">
        <v>3</v>
      </c>
      <c r="B17" s="31" t="s">
        <v>96</v>
      </c>
      <c r="C17" s="40" t="s">
        <v>115</v>
      </c>
      <c r="D17" s="27" t="s">
        <v>0</v>
      </c>
      <c r="E17" s="6"/>
      <c r="F17" s="6"/>
      <c r="G17" s="6"/>
      <c r="H17" s="71">
        <f t="shared" si="0"/>
        <v>0</v>
      </c>
      <c r="I17" s="6"/>
      <c r="J17" s="6"/>
      <c r="K17" s="6"/>
      <c r="L17" s="71">
        <f t="shared" si="1"/>
        <v>0</v>
      </c>
      <c r="M17" s="6"/>
      <c r="N17" s="6"/>
      <c r="O17" s="6"/>
      <c r="P17" s="71">
        <f t="shared" si="2"/>
        <v>0</v>
      </c>
      <c r="Q17" s="6"/>
      <c r="R17" s="6"/>
      <c r="S17" s="6"/>
      <c r="T17" s="71">
        <f t="shared" si="3"/>
        <v>0</v>
      </c>
      <c r="U17" s="6"/>
      <c r="V17" s="6"/>
      <c r="W17" s="6"/>
      <c r="X17" s="71">
        <f t="shared" si="4"/>
        <v>0</v>
      </c>
      <c r="Y17" s="61" t="e">
        <f>SUM((#REF!+#REF!+H17+L17+P17+T17+X17))</f>
        <v>#REF!</v>
      </c>
      <c r="Z17">
        <v>13</v>
      </c>
      <c r="AA17" s="8">
        <v>29</v>
      </c>
      <c r="AB17" s="62">
        <v>3</v>
      </c>
    </row>
    <row r="18" spans="1:28" ht="12.75">
      <c r="A18" s="70">
        <v>70</v>
      </c>
      <c r="B18" s="49" t="s">
        <v>139</v>
      </c>
      <c r="C18" s="49" t="s">
        <v>140</v>
      </c>
      <c r="D18" s="38" t="s">
        <v>92</v>
      </c>
      <c r="E18" s="6">
        <v>29</v>
      </c>
      <c r="F18" s="6">
        <v>26</v>
      </c>
      <c r="G18" s="6">
        <v>23</v>
      </c>
      <c r="H18" s="71">
        <f t="shared" si="0"/>
        <v>78</v>
      </c>
      <c r="I18" s="6"/>
      <c r="J18" s="6"/>
      <c r="K18" s="6"/>
      <c r="L18" s="71">
        <f t="shared" si="1"/>
        <v>0</v>
      </c>
      <c r="M18" s="6"/>
      <c r="N18" s="6"/>
      <c r="O18" s="6"/>
      <c r="P18" s="71">
        <f t="shared" si="2"/>
        <v>0</v>
      </c>
      <c r="Q18" s="6"/>
      <c r="R18" s="6"/>
      <c r="S18" s="6"/>
      <c r="T18" s="71">
        <f t="shared" si="3"/>
        <v>0</v>
      </c>
      <c r="U18" s="6"/>
      <c r="V18" s="6"/>
      <c r="W18" s="6"/>
      <c r="X18" s="71">
        <f t="shared" si="4"/>
        <v>0</v>
      </c>
      <c r="Y18" s="61" t="e">
        <f>SUM((#REF!+#REF!+H18+L18+P18+T18+X18))</f>
        <v>#REF!</v>
      </c>
      <c r="Z18">
        <v>14</v>
      </c>
      <c r="AA18" s="8">
        <v>27</v>
      </c>
      <c r="AB18" s="68">
        <v>13</v>
      </c>
    </row>
    <row r="19" spans="1:28" ht="12.75">
      <c r="A19" s="70">
        <v>44</v>
      </c>
      <c r="B19" s="31" t="s">
        <v>78</v>
      </c>
      <c r="C19" s="31" t="s">
        <v>79</v>
      </c>
      <c r="D19" s="26" t="s">
        <v>9</v>
      </c>
      <c r="E19" s="6">
        <v>25</v>
      </c>
      <c r="F19" s="6">
        <v>37</v>
      </c>
      <c r="G19" s="56">
        <v>60</v>
      </c>
      <c r="H19" s="71">
        <f t="shared" si="0"/>
        <v>122</v>
      </c>
      <c r="I19" s="6"/>
      <c r="J19" s="6"/>
      <c r="K19" s="6"/>
      <c r="L19" s="71">
        <f t="shared" si="1"/>
        <v>0</v>
      </c>
      <c r="M19" s="6"/>
      <c r="N19" s="6"/>
      <c r="O19" s="6"/>
      <c r="P19" s="71">
        <f t="shared" si="2"/>
        <v>0</v>
      </c>
      <c r="Q19" s="6"/>
      <c r="R19" s="6"/>
      <c r="S19" s="6"/>
      <c r="T19" s="71">
        <f t="shared" si="3"/>
        <v>0</v>
      </c>
      <c r="U19" s="6"/>
      <c r="V19" s="6"/>
      <c r="W19" s="6"/>
      <c r="X19" s="71">
        <f t="shared" si="4"/>
        <v>0</v>
      </c>
      <c r="Y19" s="61" t="e">
        <f>SUM((#REF!+#REF!+H19+L19+P19+T19+X19))</f>
        <v>#REF!</v>
      </c>
      <c r="Z19">
        <v>15</v>
      </c>
      <c r="AA19" s="8">
        <v>26</v>
      </c>
      <c r="AB19" s="64">
        <v>17</v>
      </c>
    </row>
    <row r="20" spans="1:28" ht="12.75">
      <c r="A20" s="70">
        <v>74</v>
      </c>
      <c r="B20" s="31" t="s">
        <v>85</v>
      </c>
      <c r="C20" s="31" t="s">
        <v>86</v>
      </c>
      <c r="D20" s="38" t="s">
        <v>92</v>
      </c>
      <c r="E20" s="6">
        <v>33</v>
      </c>
      <c r="F20" s="6">
        <v>24</v>
      </c>
      <c r="G20" s="6">
        <v>26</v>
      </c>
      <c r="H20" s="71">
        <f t="shared" si="0"/>
        <v>83</v>
      </c>
      <c r="I20" s="6"/>
      <c r="J20" s="6"/>
      <c r="K20" s="6"/>
      <c r="L20" s="71">
        <f t="shared" si="1"/>
        <v>0</v>
      </c>
      <c r="M20" s="6"/>
      <c r="N20" s="6"/>
      <c r="O20" s="6"/>
      <c r="P20" s="71">
        <f t="shared" si="2"/>
        <v>0</v>
      </c>
      <c r="Q20" s="6"/>
      <c r="R20" s="6"/>
      <c r="S20" s="6"/>
      <c r="T20" s="71">
        <f t="shared" si="3"/>
        <v>0</v>
      </c>
      <c r="U20" s="6"/>
      <c r="V20" s="6"/>
      <c r="W20" s="6"/>
      <c r="X20" s="71">
        <f t="shared" si="4"/>
        <v>0</v>
      </c>
      <c r="Y20" s="61" t="e">
        <f>SUM((#REF!+#REF!+H20+L20+P20+T20+X20))</f>
        <v>#REF!</v>
      </c>
      <c r="Z20">
        <v>16</v>
      </c>
      <c r="AA20" s="8">
        <v>25</v>
      </c>
      <c r="AB20" s="64">
        <v>8</v>
      </c>
    </row>
    <row r="21" spans="1:28" ht="12.75">
      <c r="A21" s="70">
        <v>24</v>
      </c>
      <c r="B21" s="39" t="s">
        <v>119</v>
      </c>
      <c r="C21" s="39" t="s">
        <v>101</v>
      </c>
      <c r="D21" s="31" t="s">
        <v>7</v>
      </c>
      <c r="E21" s="6">
        <v>24</v>
      </c>
      <c r="F21" s="6">
        <v>27</v>
      </c>
      <c r="G21" s="6">
        <v>37</v>
      </c>
      <c r="H21" s="71">
        <f t="shared" si="0"/>
        <v>88</v>
      </c>
      <c r="I21" s="6"/>
      <c r="J21" s="6"/>
      <c r="K21" s="6"/>
      <c r="L21" s="71">
        <f t="shared" si="1"/>
        <v>0</v>
      </c>
      <c r="M21" s="6"/>
      <c r="N21" s="6"/>
      <c r="O21" s="6"/>
      <c r="P21" s="71">
        <f t="shared" si="2"/>
        <v>0</v>
      </c>
      <c r="Q21" s="6"/>
      <c r="R21" s="6"/>
      <c r="S21" s="6"/>
      <c r="T21" s="71">
        <f t="shared" si="3"/>
        <v>0</v>
      </c>
      <c r="U21" s="6"/>
      <c r="V21" s="6"/>
      <c r="W21" s="6"/>
      <c r="X21" s="71">
        <f t="shared" si="4"/>
        <v>0</v>
      </c>
      <c r="Y21" s="61" t="e">
        <f>SUM((#REF!+#REF!+H21+L21+P21+T21+X21))</f>
        <v>#REF!</v>
      </c>
      <c r="Z21">
        <v>17</v>
      </c>
      <c r="AA21" s="8">
        <v>24</v>
      </c>
      <c r="AB21" s="64">
        <v>7</v>
      </c>
    </row>
    <row r="22" spans="1:28" ht="12.75">
      <c r="A22" s="70">
        <v>90</v>
      </c>
      <c r="B22" s="48" t="s">
        <v>141</v>
      </c>
      <c r="C22" s="48" t="s">
        <v>142</v>
      </c>
      <c r="D22" s="37" t="s">
        <v>91</v>
      </c>
      <c r="E22" s="6">
        <v>31</v>
      </c>
      <c r="F22" s="6">
        <v>39</v>
      </c>
      <c r="G22" s="6">
        <v>29</v>
      </c>
      <c r="H22" s="71">
        <f t="shared" si="0"/>
        <v>99</v>
      </c>
      <c r="I22" s="6"/>
      <c r="J22" s="6"/>
      <c r="K22" s="6"/>
      <c r="L22" s="71">
        <f t="shared" si="1"/>
        <v>0</v>
      </c>
      <c r="M22" s="6"/>
      <c r="N22" s="6"/>
      <c r="O22" s="6"/>
      <c r="P22" s="71">
        <f t="shared" si="2"/>
        <v>0</v>
      </c>
      <c r="Q22" s="6"/>
      <c r="R22" s="6"/>
      <c r="S22" s="6"/>
      <c r="T22" s="71">
        <f t="shared" si="3"/>
        <v>0</v>
      </c>
      <c r="U22" s="6"/>
      <c r="V22" s="6"/>
      <c r="W22" s="6"/>
      <c r="X22" s="71">
        <f t="shared" si="4"/>
        <v>0</v>
      </c>
      <c r="Y22" s="61" t="e">
        <f>SUM((#REF!+#REF!+H22+L22+P22+T22+X22))</f>
        <v>#REF!</v>
      </c>
      <c r="Z22">
        <v>18</v>
      </c>
      <c r="AA22" s="8">
        <v>23</v>
      </c>
      <c r="AB22" s="66">
        <v>1</v>
      </c>
    </row>
    <row r="23" spans="1:28" ht="12.75">
      <c r="A23" s="49">
        <v>5</v>
      </c>
      <c r="B23" s="31" t="s">
        <v>67</v>
      </c>
      <c r="C23" s="40" t="s">
        <v>68</v>
      </c>
      <c r="D23" s="27" t="s">
        <v>0</v>
      </c>
      <c r="E23" s="6"/>
      <c r="F23" s="6"/>
      <c r="G23" s="6"/>
      <c r="H23" s="71">
        <f t="shared" si="0"/>
        <v>0</v>
      </c>
      <c r="I23" s="6"/>
      <c r="J23" s="6"/>
      <c r="K23" s="6"/>
      <c r="L23" s="71">
        <f t="shared" si="1"/>
        <v>0</v>
      </c>
      <c r="M23" s="6"/>
      <c r="N23" s="6"/>
      <c r="O23" s="6"/>
      <c r="P23" s="71">
        <f t="shared" si="2"/>
        <v>0</v>
      </c>
      <c r="Q23" s="6"/>
      <c r="R23" s="6"/>
      <c r="S23" s="6"/>
      <c r="T23" s="71">
        <f t="shared" si="3"/>
        <v>0</v>
      </c>
      <c r="U23" s="6"/>
      <c r="V23" s="6"/>
      <c r="W23" s="6"/>
      <c r="X23" s="71">
        <f t="shared" si="4"/>
        <v>0</v>
      </c>
      <c r="Y23" s="61" t="e">
        <f>SUM((#REF!+#REF!+H23+L23+P23+T23+X23))</f>
        <v>#REF!</v>
      </c>
      <c r="Z23">
        <v>19</v>
      </c>
      <c r="AA23" s="8">
        <v>22</v>
      </c>
      <c r="AB23" s="66">
        <v>1</v>
      </c>
    </row>
    <row r="24" spans="1:28" ht="12.75">
      <c r="A24" s="49">
        <v>42</v>
      </c>
      <c r="B24" s="31" t="s">
        <v>76</v>
      </c>
      <c r="C24" s="31" t="s">
        <v>77</v>
      </c>
      <c r="D24" s="26" t="s">
        <v>9</v>
      </c>
      <c r="E24" s="6"/>
      <c r="F24" s="6"/>
      <c r="G24" s="6"/>
      <c r="H24" s="71">
        <f t="shared" si="0"/>
        <v>0</v>
      </c>
      <c r="I24" s="6"/>
      <c r="J24" s="6"/>
      <c r="K24" s="6"/>
      <c r="L24" s="71">
        <f t="shared" si="1"/>
        <v>0</v>
      </c>
      <c r="M24" s="6"/>
      <c r="N24" s="6"/>
      <c r="O24" s="6"/>
      <c r="P24" s="71">
        <f t="shared" si="2"/>
        <v>0</v>
      </c>
      <c r="Q24" s="6"/>
      <c r="R24" s="6"/>
      <c r="S24" s="6"/>
      <c r="T24" s="71">
        <f t="shared" si="3"/>
        <v>0</v>
      </c>
      <c r="U24" s="6"/>
      <c r="V24" s="6"/>
      <c r="W24" s="6"/>
      <c r="X24" s="71">
        <f t="shared" si="4"/>
        <v>0</v>
      </c>
      <c r="Y24" s="61" t="e">
        <f>SUM((#REF!+#REF!+H24+L24+P24+T24+X24))</f>
        <v>#REF!</v>
      </c>
      <c r="Z24">
        <v>20</v>
      </c>
      <c r="AA24" s="8">
        <v>21</v>
      </c>
      <c r="AB24" s="64">
        <v>6</v>
      </c>
    </row>
    <row r="25" spans="1:28" ht="12.75">
      <c r="A25" s="70">
        <v>32</v>
      </c>
      <c r="B25" s="39" t="s">
        <v>124</v>
      </c>
      <c r="C25" s="39" t="s">
        <v>125</v>
      </c>
      <c r="D25" s="30" t="s">
        <v>8</v>
      </c>
      <c r="E25" s="6">
        <v>22</v>
      </c>
      <c r="F25" s="6">
        <v>21</v>
      </c>
      <c r="G25" s="6">
        <v>20</v>
      </c>
      <c r="H25" s="71">
        <f t="shared" si="0"/>
        <v>63</v>
      </c>
      <c r="I25" s="6"/>
      <c r="J25" s="6"/>
      <c r="K25" s="6"/>
      <c r="L25" s="71">
        <f t="shared" si="1"/>
        <v>0</v>
      </c>
      <c r="M25" s="6"/>
      <c r="N25" s="6"/>
      <c r="O25" s="6"/>
      <c r="P25" s="71">
        <f t="shared" si="2"/>
        <v>0</v>
      </c>
      <c r="Q25" s="6"/>
      <c r="R25" s="6"/>
      <c r="S25" s="6"/>
      <c r="T25" s="71">
        <f t="shared" si="3"/>
        <v>0</v>
      </c>
      <c r="U25" s="6"/>
      <c r="V25" s="6"/>
      <c r="W25" s="6"/>
      <c r="X25" s="71">
        <f t="shared" si="4"/>
        <v>0</v>
      </c>
      <c r="Y25" s="61" t="e">
        <f>SUM((#REF!+#REF!+H25+L25+P25+T25+X25))</f>
        <v>#REF!</v>
      </c>
      <c r="Z25">
        <v>21</v>
      </c>
      <c r="AA25" s="8">
        <v>20</v>
      </c>
      <c r="AB25" s="64">
        <v>6</v>
      </c>
    </row>
    <row r="26" spans="1:28" ht="12.75">
      <c r="A26" s="49">
        <v>43</v>
      </c>
      <c r="B26" s="39" t="s">
        <v>74</v>
      </c>
      <c r="C26" s="39" t="s">
        <v>75</v>
      </c>
      <c r="D26" s="26" t="s">
        <v>9</v>
      </c>
      <c r="E26" s="6"/>
      <c r="F26" s="6"/>
      <c r="G26" s="6"/>
      <c r="H26" s="71">
        <f t="shared" si="0"/>
        <v>0</v>
      </c>
      <c r="I26" s="6"/>
      <c r="J26" s="6"/>
      <c r="K26" s="6"/>
      <c r="L26" s="71">
        <f t="shared" si="1"/>
        <v>0</v>
      </c>
      <c r="M26" s="6"/>
      <c r="N26" s="6"/>
      <c r="O26" s="6"/>
      <c r="P26" s="71">
        <f t="shared" si="2"/>
        <v>0</v>
      </c>
      <c r="Q26" s="6"/>
      <c r="R26" s="6"/>
      <c r="S26" s="6"/>
      <c r="T26" s="71">
        <f t="shared" si="3"/>
        <v>0</v>
      </c>
      <c r="U26" s="6"/>
      <c r="V26" s="6"/>
      <c r="W26" s="6"/>
      <c r="X26" s="71">
        <f t="shared" si="4"/>
        <v>0</v>
      </c>
      <c r="Y26" s="61" t="e">
        <f>SUM((#REF!+#REF!+H26+L26+P26+T26+X26))</f>
        <v>#REF!</v>
      </c>
      <c r="Z26">
        <v>22</v>
      </c>
      <c r="AA26" s="8">
        <v>19</v>
      </c>
      <c r="AB26" s="68">
        <v>15</v>
      </c>
    </row>
    <row r="27" spans="1:28" ht="12.75">
      <c r="A27" s="70">
        <v>53</v>
      </c>
      <c r="B27" s="31" t="s">
        <v>84</v>
      </c>
      <c r="C27" s="31" t="s">
        <v>53</v>
      </c>
      <c r="D27" s="20" t="s">
        <v>10</v>
      </c>
      <c r="E27" s="6">
        <v>23</v>
      </c>
      <c r="F27" s="6">
        <v>20</v>
      </c>
      <c r="G27" s="6">
        <v>21</v>
      </c>
      <c r="H27" s="71">
        <f t="shared" si="0"/>
        <v>64</v>
      </c>
      <c r="I27" s="6"/>
      <c r="J27" s="6"/>
      <c r="K27" s="6"/>
      <c r="L27" s="71">
        <f t="shared" si="1"/>
        <v>0</v>
      </c>
      <c r="M27" s="6"/>
      <c r="N27" s="6"/>
      <c r="O27" s="6"/>
      <c r="P27" s="71">
        <f t="shared" si="2"/>
        <v>0</v>
      </c>
      <c r="Q27" s="6"/>
      <c r="R27" s="6"/>
      <c r="S27" s="6"/>
      <c r="T27" s="71">
        <f t="shared" si="3"/>
        <v>0</v>
      </c>
      <c r="U27" s="6"/>
      <c r="V27" s="6"/>
      <c r="W27" s="6"/>
      <c r="X27" s="71">
        <f t="shared" si="4"/>
        <v>0</v>
      </c>
      <c r="Y27" s="61" t="e">
        <f>SUM((#REF!+#REF!+H27+L27+P27+T27+X27))</f>
        <v>#REF!</v>
      </c>
      <c r="Z27">
        <v>23</v>
      </c>
      <c r="AA27" s="8">
        <v>18</v>
      </c>
      <c r="AB27" s="64">
        <v>5</v>
      </c>
    </row>
    <row r="28" spans="1:28" ht="12.75">
      <c r="A28" s="70">
        <v>93</v>
      </c>
      <c r="B28" s="44" t="s">
        <v>89</v>
      </c>
      <c r="C28" s="44" t="s">
        <v>90</v>
      </c>
      <c r="D28" s="37" t="s">
        <v>91</v>
      </c>
      <c r="E28" s="6">
        <v>27</v>
      </c>
      <c r="F28" s="6">
        <v>23</v>
      </c>
      <c r="G28" s="6">
        <v>31</v>
      </c>
      <c r="H28" s="71">
        <f t="shared" si="0"/>
        <v>81</v>
      </c>
      <c r="I28" s="6"/>
      <c r="J28" s="6"/>
      <c r="K28" s="6"/>
      <c r="L28" s="71">
        <f t="shared" si="1"/>
        <v>0</v>
      </c>
      <c r="M28" s="6"/>
      <c r="N28" s="6"/>
      <c r="O28" s="6"/>
      <c r="P28" s="71">
        <f t="shared" si="2"/>
        <v>0</v>
      </c>
      <c r="Q28" s="6"/>
      <c r="R28" s="6"/>
      <c r="S28" s="6"/>
      <c r="T28" s="71">
        <f t="shared" si="3"/>
        <v>0</v>
      </c>
      <c r="U28" s="6"/>
      <c r="V28" s="6"/>
      <c r="W28" s="6"/>
      <c r="X28" s="71">
        <f t="shared" si="4"/>
        <v>0</v>
      </c>
      <c r="Y28" s="61" t="e">
        <f>SUM((#REF!+#REF!+H28+L28+P28+T28+X28))</f>
        <v>#REF!</v>
      </c>
      <c r="Z28">
        <v>24</v>
      </c>
      <c r="AA28" s="8">
        <v>17</v>
      </c>
      <c r="AB28" s="68">
        <v>12</v>
      </c>
    </row>
    <row r="29" spans="1:28" ht="12.75">
      <c r="A29" s="70">
        <v>94</v>
      </c>
      <c r="B29" s="44" t="s">
        <v>152</v>
      </c>
      <c r="C29" s="44" t="s">
        <v>153</v>
      </c>
      <c r="D29" s="37" t="s">
        <v>91</v>
      </c>
      <c r="E29" s="36">
        <v>50</v>
      </c>
      <c r="F29" s="6">
        <v>33</v>
      </c>
      <c r="G29" s="6">
        <v>39</v>
      </c>
      <c r="H29" s="71">
        <f t="shared" si="0"/>
        <v>122</v>
      </c>
      <c r="I29" s="6"/>
      <c r="J29" s="6"/>
      <c r="K29" s="6"/>
      <c r="L29" s="71">
        <f t="shared" si="1"/>
        <v>0</v>
      </c>
      <c r="M29" s="6"/>
      <c r="N29" s="6"/>
      <c r="O29" s="6"/>
      <c r="P29" s="71">
        <f t="shared" si="2"/>
        <v>0</v>
      </c>
      <c r="Q29" s="6"/>
      <c r="R29" s="6"/>
      <c r="S29" s="6"/>
      <c r="T29" s="71">
        <f t="shared" si="3"/>
        <v>0</v>
      </c>
      <c r="U29" s="6"/>
      <c r="V29" s="6"/>
      <c r="W29" s="6"/>
      <c r="X29" s="71">
        <f t="shared" si="4"/>
        <v>0</v>
      </c>
      <c r="Y29" s="61" t="e">
        <f>SUM((#REF!+#REF!+H29+L29+P29+T29+X29))</f>
        <v>#REF!</v>
      </c>
      <c r="Z29">
        <v>25</v>
      </c>
      <c r="AA29" s="8">
        <v>16</v>
      </c>
      <c r="AB29" s="68">
        <v>16</v>
      </c>
    </row>
    <row r="30" spans="1:27" ht="12.75">
      <c r="A30" s="49">
        <v>92</v>
      </c>
      <c r="B30" s="31" t="s">
        <v>143</v>
      </c>
      <c r="C30" s="31" t="s">
        <v>144</v>
      </c>
      <c r="D30" s="37" t="s">
        <v>91</v>
      </c>
      <c r="E30" s="6"/>
      <c r="F30" s="6"/>
      <c r="G30" s="6"/>
      <c r="H30" s="71">
        <f t="shared" si="0"/>
        <v>0</v>
      </c>
      <c r="I30" s="6"/>
      <c r="J30" s="6"/>
      <c r="K30" s="6"/>
      <c r="L30" s="71">
        <f t="shared" si="1"/>
        <v>0</v>
      </c>
      <c r="M30" s="6"/>
      <c r="N30" s="6"/>
      <c r="O30" s="6"/>
      <c r="P30" s="71">
        <f t="shared" si="2"/>
        <v>0</v>
      </c>
      <c r="Q30" s="6"/>
      <c r="R30" s="6"/>
      <c r="S30" s="6"/>
      <c r="T30" s="71">
        <f t="shared" si="3"/>
        <v>0</v>
      </c>
      <c r="U30" s="6"/>
      <c r="V30" s="6"/>
      <c r="W30" s="6"/>
      <c r="X30" s="71">
        <f t="shared" si="4"/>
        <v>0</v>
      </c>
      <c r="Y30" s="61" t="e">
        <f>SUM((#REF!+#REF!+H30+L30+P30+T30+X30))</f>
        <v>#REF!</v>
      </c>
      <c r="Z30">
        <v>26</v>
      </c>
      <c r="AA30" s="8">
        <v>15</v>
      </c>
    </row>
    <row r="31" spans="1:27" ht="12.75">
      <c r="A31" s="70">
        <v>62</v>
      </c>
      <c r="B31" s="31" t="s">
        <v>138</v>
      </c>
      <c r="C31" s="31" t="s">
        <v>11</v>
      </c>
      <c r="D31" s="29" t="s">
        <v>12</v>
      </c>
      <c r="E31" s="6">
        <v>16</v>
      </c>
      <c r="F31" s="6">
        <v>17</v>
      </c>
      <c r="G31" s="6">
        <v>16</v>
      </c>
      <c r="H31" s="71">
        <f t="shared" si="0"/>
        <v>49</v>
      </c>
      <c r="I31" s="6"/>
      <c r="J31" s="6"/>
      <c r="K31" s="6"/>
      <c r="L31" s="71">
        <f t="shared" si="1"/>
        <v>0</v>
      </c>
      <c r="M31" s="6"/>
      <c r="N31" s="6"/>
      <c r="O31" s="6"/>
      <c r="P31" s="71">
        <f t="shared" si="2"/>
        <v>0</v>
      </c>
      <c r="Q31" s="6"/>
      <c r="R31" s="6"/>
      <c r="S31" s="6"/>
      <c r="T31" s="71">
        <f t="shared" si="3"/>
        <v>0</v>
      </c>
      <c r="U31" s="6"/>
      <c r="V31" s="6"/>
      <c r="W31" s="6"/>
      <c r="X31" s="71">
        <f t="shared" si="4"/>
        <v>0</v>
      </c>
      <c r="Y31" s="61" t="e">
        <f>SUM((#REF!+#REF!+H31+L31+P31+T31+X31))</f>
        <v>#REF!</v>
      </c>
      <c r="Z31">
        <v>27</v>
      </c>
      <c r="AA31" s="8">
        <v>14</v>
      </c>
    </row>
    <row r="32" spans="1:27" ht="12.75">
      <c r="A32" s="49">
        <v>45</v>
      </c>
      <c r="B32" s="31" t="s">
        <v>130</v>
      </c>
      <c r="C32" s="31" t="s">
        <v>131</v>
      </c>
      <c r="D32" s="26" t="s">
        <v>9</v>
      </c>
      <c r="E32" s="6"/>
      <c r="F32" s="6"/>
      <c r="G32" s="6"/>
      <c r="H32" s="71">
        <f t="shared" si="0"/>
        <v>0</v>
      </c>
      <c r="I32" s="6"/>
      <c r="J32" s="6"/>
      <c r="K32" s="6"/>
      <c r="L32" s="71">
        <f t="shared" si="1"/>
        <v>0</v>
      </c>
      <c r="M32" s="6"/>
      <c r="N32" s="6"/>
      <c r="O32" s="6"/>
      <c r="P32" s="71">
        <f t="shared" si="2"/>
        <v>0</v>
      </c>
      <c r="Q32" s="6"/>
      <c r="R32" s="6"/>
      <c r="S32" s="6"/>
      <c r="T32" s="71">
        <f t="shared" si="3"/>
        <v>0</v>
      </c>
      <c r="U32" s="6"/>
      <c r="V32" s="6"/>
      <c r="W32" s="6"/>
      <c r="X32" s="71">
        <f t="shared" si="4"/>
        <v>0</v>
      </c>
      <c r="Y32" s="61" t="e">
        <f>SUM((#REF!+#REF!+H32+L32+P32+T32+X32))</f>
        <v>#REF!</v>
      </c>
      <c r="Z32">
        <v>28</v>
      </c>
      <c r="AA32" s="8">
        <v>13</v>
      </c>
    </row>
    <row r="33" spans="1:27" ht="12.75">
      <c r="A33" s="49">
        <v>31</v>
      </c>
      <c r="B33" s="39" t="s">
        <v>122</v>
      </c>
      <c r="C33" s="39" t="s">
        <v>123</v>
      </c>
      <c r="D33" s="30" t="s">
        <v>8</v>
      </c>
      <c r="E33" s="6"/>
      <c r="F33" s="6"/>
      <c r="G33" s="6"/>
      <c r="H33" s="71">
        <f t="shared" si="0"/>
        <v>0</v>
      </c>
      <c r="I33" s="6"/>
      <c r="J33" s="6"/>
      <c r="K33" s="6"/>
      <c r="L33" s="71">
        <f t="shared" si="1"/>
        <v>0</v>
      </c>
      <c r="M33" s="6"/>
      <c r="N33" s="6"/>
      <c r="O33" s="6"/>
      <c r="P33" s="71">
        <f t="shared" si="2"/>
        <v>0</v>
      </c>
      <c r="Q33" s="6"/>
      <c r="R33" s="6"/>
      <c r="S33" s="6"/>
      <c r="T33" s="71">
        <f t="shared" si="3"/>
        <v>0</v>
      </c>
      <c r="U33" s="6"/>
      <c r="V33" s="6"/>
      <c r="W33" s="6"/>
      <c r="X33" s="71">
        <f t="shared" si="4"/>
        <v>0</v>
      </c>
      <c r="Y33" s="61" t="e">
        <f>SUM((#REF!+#REF!+H33+L33+P33+T33+X33))</f>
        <v>#REF!</v>
      </c>
      <c r="Z33">
        <v>29</v>
      </c>
      <c r="AA33" s="8">
        <v>12</v>
      </c>
    </row>
    <row r="34" spans="1:27" ht="12.75">
      <c r="A34" s="70">
        <v>8</v>
      </c>
      <c r="B34" s="44" t="s">
        <v>158</v>
      </c>
      <c r="C34" s="44" t="s">
        <v>159</v>
      </c>
      <c r="D34" s="27" t="s">
        <v>0</v>
      </c>
      <c r="E34" s="6">
        <v>35</v>
      </c>
      <c r="F34" s="6">
        <v>35</v>
      </c>
      <c r="G34" s="6">
        <v>27</v>
      </c>
      <c r="H34" s="71">
        <f t="shared" si="0"/>
        <v>97</v>
      </c>
      <c r="I34" s="6"/>
      <c r="J34" s="6"/>
      <c r="K34" s="6"/>
      <c r="L34" s="71">
        <f t="shared" si="1"/>
        <v>0</v>
      </c>
      <c r="M34" s="6"/>
      <c r="N34" s="6"/>
      <c r="O34" s="6"/>
      <c r="P34" s="71">
        <f t="shared" si="2"/>
        <v>0</v>
      </c>
      <c r="Q34" s="6"/>
      <c r="R34" s="6"/>
      <c r="S34" s="6"/>
      <c r="T34" s="71">
        <f t="shared" si="3"/>
        <v>0</v>
      </c>
      <c r="U34" s="6"/>
      <c r="V34" s="6"/>
      <c r="W34" s="6"/>
      <c r="X34" s="71">
        <f t="shared" si="4"/>
        <v>0</v>
      </c>
      <c r="Y34" s="61" t="e">
        <f>SUM((#REF!+#REF!+H34+L34+P34+T34+X34))</f>
        <v>#REF!</v>
      </c>
      <c r="Z34">
        <v>30</v>
      </c>
      <c r="AA34" s="8">
        <v>11</v>
      </c>
    </row>
    <row r="35" spans="1:27" ht="12.75">
      <c r="A35" s="49">
        <v>21</v>
      </c>
      <c r="B35" s="41" t="s">
        <v>94</v>
      </c>
      <c r="C35" s="41" t="s">
        <v>95</v>
      </c>
      <c r="D35" s="31" t="s">
        <v>7</v>
      </c>
      <c r="E35" s="6"/>
      <c r="F35" s="6"/>
      <c r="G35" s="6"/>
      <c r="H35" s="71">
        <f t="shared" si="0"/>
        <v>0</v>
      </c>
      <c r="I35" s="6"/>
      <c r="J35" s="6"/>
      <c r="K35" s="6"/>
      <c r="L35" s="71">
        <f t="shared" si="1"/>
        <v>0</v>
      </c>
      <c r="M35" s="6"/>
      <c r="N35" s="6"/>
      <c r="O35" s="6"/>
      <c r="P35" s="71">
        <f t="shared" si="2"/>
        <v>0</v>
      </c>
      <c r="Q35" s="6"/>
      <c r="R35" s="6"/>
      <c r="S35" s="6"/>
      <c r="T35" s="71">
        <f t="shared" si="3"/>
        <v>0</v>
      </c>
      <c r="U35" s="6"/>
      <c r="V35" s="6"/>
      <c r="W35" s="6"/>
      <c r="X35" s="71">
        <f t="shared" si="4"/>
        <v>0</v>
      </c>
      <c r="Y35" s="61" t="e">
        <f>SUM((#REF!+#REF!+H35+L35+P35+T35+X35))</f>
        <v>#REF!</v>
      </c>
      <c r="Z35">
        <v>31</v>
      </c>
      <c r="AA35" s="8">
        <v>10</v>
      </c>
    </row>
    <row r="36" spans="1:27" ht="12.75">
      <c r="A36" s="70">
        <v>48</v>
      </c>
      <c r="B36" s="31" t="s">
        <v>134</v>
      </c>
      <c r="C36" s="31" t="s">
        <v>135</v>
      </c>
      <c r="D36" s="26" t="s">
        <v>9</v>
      </c>
      <c r="E36" s="6" t="s">
        <v>97</v>
      </c>
      <c r="F36" s="6" t="s">
        <v>97</v>
      </c>
      <c r="G36" s="6" t="s">
        <v>97</v>
      </c>
      <c r="H36" s="71">
        <f t="shared" si="0"/>
        <v>0</v>
      </c>
      <c r="I36" s="6"/>
      <c r="J36" s="6"/>
      <c r="K36" s="6"/>
      <c r="L36" s="71">
        <f t="shared" si="1"/>
        <v>0</v>
      </c>
      <c r="M36" s="6"/>
      <c r="N36" s="6"/>
      <c r="O36" s="6"/>
      <c r="P36" s="71">
        <f t="shared" si="2"/>
        <v>0</v>
      </c>
      <c r="Q36" s="6"/>
      <c r="R36" s="6"/>
      <c r="S36" s="6"/>
      <c r="T36" s="71">
        <f t="shared" si="3"/>
        <v>0</v>
      </c>
      <c r="U36" s="6"/>
      <c r="V36" s="6"/>
      <c r="W36" s="6"/>
      <c r="X36" s="71">
        <f t="shared" si="4"/>
        <v>0</v>
      </c>
      <c r="Y36" s="61" t="e">
        <f>SUM((#REF!+#REF!+H36+L36+P36+T36+X36))</f>
        <v>#REF!</v>
      </c>
      <c r="Z36">
        <v>32</v>
      </c>
      <c r="AA36" s="8">
        <v>9</v>
      </c>
    </row>
    <row r="37" spans="1:28" ht="12.75">
      <c r="A37" s="49">
        <v>75</v>
      </c>
      <c r="B37" s="31" t="s">
        <v>155</v>
      </c>
      <c r="C37" s="31" t="s">
        <v>156</v>
      </c>
      <c r="D37" s="38" t="s">
        <v>92</v>
      </c>
      <c r="E37" s="6"/>
      <c r="F37" s="6"/>
      <c r="G37" s="6"/>
      <c r="H37" s="71">
        <f t="shared" si="0"/>
        <v>0</v>
      </c>
      <c r="I37" s="6"/>
      <c r="J37" s="6"/>
      <c r="K37" s="6"/>
      <c r="L37" s="71">
        <f t="shared" si="1"/>
        <v>0</v>
      </c>
      <c r="M37" s="6"/>
      <c r="N37" s="6"/>
      <c r="O37" s="6"/>
      <c r="P37" s="71">
        <f t="shared" si="2"/>
        <v>0</v>
      </c>
      <c r="Q37" s="6"/>
      <c r="R37" s="6"/>
      <c r="S37" s="6"/>
      <c r="T37" s="71">
        <f t="shared" si="3"/>
        <v>0</v>
      </c>
      <c r="U37" s="6"/>
      <c r="V37" s="6"/>
      <c r="W37" s="6"/>
      <c r="X37" s="71">
        <f t="shared" si="4"/>
        <v>0</v>
      </c>
      <c r="Y37" s="61" t="e">
        <f>SUM((#REF!+#REF!+H37+L37+P37+T37+X37))</f>
        <v>#REF!</v>
      </c>
      <c r="Z37">
        <v>33</v>
      </c>
      <c r="AA37" s="8">
        <v>8</v>
      </c>
      <c r="AB37" s="69"/>
    </row>
    <row r="38" spans="1:27" ht="12.75">
      <c r="A38" s="49">
        <v>22</v>
      </c>
      <c r="B38" s="41" t="s">
        <v>117</v>
      </c>
      <c r="C38" s="41" t="s">
        <v>118</v>
      </c>
      <c r="D38" s="31" t="s">
        <v>7</v>
      </c>
      <c r="E38" s="6"/>
      <c r="F38" s="6"/>
      <c r="G38" s="6"/>
      <c r="H38" s="71">
        <f t="shared" si="0"/>
        <v>0</v>
      </c>
      <c r="I38" s="6"/>
      <c r="J38" s="6"/>
      <c r="K38" s="6"/>
      <c r="L38" s="71">
        <f t="shared" si="1"/>
        <v>0</v>
      </c>
      <c r="M38" s="6"/>
      <c r="N38" s="6"/>
      <c r="O38" s="6"/>
      <c r="P38" s="71">
        <f t="shared" si="2"/>
        <v>0</v>
      </c>
      <c r="Q38" s="6"/>
      <c r="R38" s="6"/>
      <c r="S38" s="6"/>
      <c r="T38" s="71">
        <f t="shared" si="3"/>
        <v>0</v>
      </c>
      <c r="U38" s="6"/>
      <c r="V38" s="6"/>
      <c r="W38" s="6"/>
      <c r="X38" s="71">
        <f t="shared" si="4"/>
        <v>0</v>
      </c>
      <c r="Y38" s="61" t="e">
        <f>SUM((#REF!+#REF!+H38+L38+P38+T38+X38))</f>
        <v>#REF!</v>
      </c>
      <c r="Z38">
        <v>34</v>
      </c>
      <c r="AA38" s="8">
        <v>7</v>
      </c>
    </row>
    <row r="39" spans="1:27" ht="12.75">
      <c r="A39" s="49">
        <v>63</v>
      </c>
      <c r="B39" s="31" t="s">
        <v>141</v>
      </c>
      <c r="C39" s="31" t="s">
        <v>154</v>
      </c>
      <c r="D39" s="29" t="s">
        <v>12</v>
      </c>
      <c r="E39" s="6"/>
      <c r="F39" s="6"/>
      <c r="G39" s="6"/>
      <c r="H39" s="71">
        <f t="shared" si="0"/>
        <v>0</v>
      </c>
      <c r="I39" s="6"/>
      <c r="J39" s="6"/>
      <c r="K39" s="6"/>
      <c r="L39" s="71">
        <f t="shared" si="1"/>
        <v>0</v>
      </c>
      <c r="M39" s="6"/>
      <c r="N39" s="6"/>
      <c r="O39" s="6"/>
      <c r="P39" s="71">
        <f t="shared" si="2"/>
        <v>0</v>
      </c>
      <c r="Q39" s="6"/>
      <c r="R39" s="6"/>
      <c r="S39" s="6"/>
      <c r="T39" s="71">
        <f t="shared" si="3"/>
        <v>0</v>
      </c>
      <c r="U39" s="6"/>
      <c r="V39" s="6"/>
      <c r="W39" s="6"/>
      <c r="X39" s="71">
        <f t="shared" si="4"/>
        <v>0</v>
      </c>
      <c r="Y39" s="61" t="e">
        <f>SUM((#REF!+#REF!+H39+L39+P39+T39+X39))</f>
        <v>#REF!</v>
      </c>
      <c r="Z39">
        <v>35</v>
      </c>
      <c r="AA39" s="8">
        <v>6</v>
      </c>
    </row>
    <row r="40" spans="1:27" ht="12.75">
      <c r="A40" s="70">
        <v>1</v>
      </c>
      <c r="B40" s="44" t="s">
        <v>161</v>
      </c>
      <c r="C40" s="44" t="s">
        <v>162</v>
      </c>
      <c r="D40" s="27" t="s">
        <v>0</v>
      </c>
      <c r="E40" s="6">
        <v>21</v>
      </c>
      <c r="F40" s="6">
        <v>22</v>
      </c>
      <c r="G40" s="6">
        <v>15</v>
      </c>
      <c r="H40" s="71">
        <f t="shared" si="0"/>
        <v>58</v>
      </c>
      <c r="I40" s="6"/>
      <c r="J40" s="6"/>
      <c r="K40" s="6"/>
      <c r="L40" s="71">
        <f t="shared" si="1"/>
        <v>0</v>
      </c>
      <c r="M40" s="6"/>
      <c r="N40" s="6"/>
      <c r="O40" s="6"/>
      <c r="P40" s="71">
        <f t="shared" si="2"/>
        <v>0</v>
      </c>
      <c r="Q40" s="6"/>
      <c r="R40" s="6"/>
      <c r="S40" s="6"/>
      <c r="T40" s="71">
        <f t="shared" si="3"/>
        <v>0</v>
      </c>
      <c r="U40" s="6"/>
      <c r="V40" s="6"/>
      <c r="W40" s="6"/>
      <c r="X40" s="71">
        <f t="shared" si="4"/>
        <v>0</v>
      </c>
      <c r="Y40" s="61" t="e">
        <f>SUM((#REF!+#REF!+H40+L40+P40+T40+X40))</f>
        <v>#REF!</v>
      </c>
      <c r="Z40">
        <v>36</v>
      </c>
      <c r="AA40" s="8">
        <v>5</v>
      </c>
    </row>
    <row r="41" spans="1:27" ht="12.75">
      <c r="A41" s="70">
        <v>96</v>
      </c>
      <c r="B41" s="44" t="s">
        <v>163</v>
      </c>
      <c r="C41" s="44" t="s">
        <v>164</v>
      </c>
      <c r="D41" s="37" t="s">
        <v>91</v>
      </c>
      <c r="E41" s="6">
        <v>20</v>
      </c>
      <c r="F41" s="6">
        <v>19</v>
      </c>
      <c r="G41" s="6">
        <v>19</v>
      </c>
      <c r="H41" s="71">
        <f t="shared" si="0"/>
        <v>58</v>
      </c>
      <c r="I41" s="6"/>
      <c r="J41" s="6"/>
      <c r="K41" s="6"/>
      <c r="L41" s="71">
        <f t="shared" si="1"/>
        <v>0</v>
      </c>
      <c r="M41" s="6"/>
      <c r="N41" s="6"/>
      <c r="O41" s="6"/>
      <c r="P41" s="71">
        <f t="shared" si="2"/>
        <v>0</v>
      </c>
      <c r="Q41" s="6"/>
      <c r="R41" s="6"/>
      <c r="S41" s="6"/>
      <c r="T41" s="71">
        <f t="shared" si="3"/>
        <v>0</v>
      </c>
      <c r="U41" s="6"/>
      <c r="V41" s="6"/>
      <c r="W41" s="6"/>
      <c r="X41" s="71">
        <f t="shared" si="4"/>
        <v>0</v>
      </c>
      <c r="Y41" s="61" t="e">
        <f>SUM((#REF!+#REF!+H41+L41+P41+T41+X41))</f>
        <v>#REF!</v>
      </c>
      <c r="Z41">
        <v>37</v>
      </c>
      <c r="AA41" s="8">
        <v>4</v>
      </c>
    </row>
    <row r="42" spans="1:27" ht="12.75">
      <c r="A42" s="70">
        <v>98</v>
      </c>
      <c r="B42" s="44" t="s">
        <v>165</v>
      </c>
      <c r="C42" s="44" t="s">
        <v>166</v>
      </c>
      <c r="D42" s="37" t="s">
        <v>91</v>
      </c>
      <c r="E42" s="6">
        <v>17</v>
      </c>
      <c r="F42" s="6">
        <v>18</v>
      </c>
      <c r="G42" s="6">
        <v>18</v>
      </c>
      <c r="H42" s="71">
        <f t="shared" si="0"/>
        <v>53</v>
      </c>
      <c r="I42" s="6"/>
      <c r="J42" s="6"/>
      <c r="K42" s="6"/>
      <c r="L42" s="71">
        <f t="shared" si="1"/>
        <v>0</v>
      </c>
      <c r="M42" s="6"/>
      <c r="N42" s="6"/>
      <c r="O42" s="6"/>
      <c r="P42" s="71">
        <f t="shared" si="2"/>
        <v>0</v>
      </c>
      <c r="Q42" s="6"/>
      <c r="R42" s="6"/>
      <c r="S42" s="6"/>
      <c r="T42" s="71">
        <f t="shared" si="3"/>
        <v>0</v>
      </c>
      <c r="U42" s="6"/>
      <c r="V42" s="6"/>
      <c r="W42" s="6"/>
      <c r="X42" s="71">
        <f t="shared" si="4"/>
        <v>0</v>
      </c>
      <c r="Y42" s="61" t="e">
        <f>SUM((#REF!+#REF!+H42+L42+P42+T42+X42))</f>
        <v>#REF!</v>
      </c>
      <c r="Z42">
        <v>38</v>
      </c>
      <c r="AA42" s="8">
        <v>3</v>
      </c>
    </row>
    <row r="43" spans="1:27" ht="12.75">
      <c r="A43" s="49">
        <v>37</v>
      </c>
      <c r="B43" s="54" t="s">
        <v>150</v>
      </c>
      <c r="C43" s="54" t="s">
        <v>151</v>
      </c>
      <c r="D43" s="55" t="s">
        <v>8</v>
      </c>
      <c r="E43" s="6"/>
      <c r="F43" s="6"/>
      <c r="G43" s="6"/>
      <c r="H43" s="71">
        <f t="shared" si="0"/>
        <v>0</v>
      </c>
      <c r="I43" s="6"/>
      <c r="J43" s="6"/>
      <c r="K43" s="6"/>
      <c r="L43" s="71">
        <f t="shared" si="1"/>
        <v>0</v>
      </c>
      <c r="M43" s="6"/>
      <c r="N43" s="6"/>
      <c r="O43" s="6"/>
      <c r="P43" s="71">
        <f t="shared" si="2"/>
        <v>0</v>
      </c>
      <c r="Q43" s="6"/>
      <c r="R43" s="6"/>
      <c r="S43" s="6"/>
      <c r="T43" s="71">
        <f t="shared" si="3"/>
        <v>0</v>
      </c>
      <c r="U43" s="6"/>
      <c r="V43" s="6"/>
      <c r="W43" s="6"/>
      <c r="X43" s="71">
        <f t="shared" si="4"/>
        <v>0</v>
      </c>
      <c r="Y43" s="61" t="e">
        <f>SUM((#REF!+#REF!+H43+L43+P43+T43+X43))</f>
        <v>#REF!</v>
      </c>
      <c r="Z43">
        <v>39</v>
      </c>
      <c r="AA43" s="8">
        <v>2</v>
      </c>
    </row>
    <row r="44" spans="1:28" ht="12.75">
      <c r="A44" s="49">
        <v>35</v>
      </c>
      <c r="B44" s="39" t="s">
        <v>128</v>
      </c>
      <c r="C44" s="39" t="s">
        <v>129</v>
      </c>
      <c r="D44" s="30" t="s">
        <v>8</v>
      </c>
      <c r="E44" s="6"/>
      <c r="F44" s="6"/>
      <c r="G44" s="6"/>
      <c r="H44" s="71">
        <f t="shared" si="0"/>
        <v>0</v>
      </c>
      <c r="I44" s="6"/>
      <c r="J44" s="6"/>
      <c r="K44" s="6"/>
      <c r="L44" s="71">
        <f t="shared" si="1"/>
        <v>0</v>
      </c>
      <c r="M44" s="6"/>
      <c r="N44" s="6"/>
      <c r="O44" s="6"/>
      <c r="P44" s="71">
        <f t="shared" si="2"/>
        <v>0</v>
      </c>
      <c r="Q44" s="6"/>
      <c r="R44" s="6"/>
      <c r="S44" s="6"/>
      <c r="T44" s="71">
        <f t="shared" si="3"/>
        <v>0</v>
      </c>
      <c r="U44" s="6"/>
      <c r="V44" s="6"/>
      <c r="W44" s="6"/>
      <c r="X44" s="71">
        <f t="shared" si="4"/>
        <v>0</v>
      </c>
      <c r="Y44" s="61" t="e">
        <f>SUM((#REF!+#REF!+H44+L44+P44+T44+X44))</f>
        <v>#REF!</v>
      </c>
      <c r="Z44">
        <v>40</v>
      </c>
      <c r="AA44" s="8">
        <v>1</v>
      </c>
      <c r="AB44" s="69"/>
    </row>
    <row r="45" spans="1:28" ht="12.75">
      <c r="A45" s="49">
        <v>34</v>
      </c>
      <c r="B45" s="39" t="s">
        <v>126</v>
      </c>
      <c r="C45" s="39" t="s">
        <v>127</v>
      </c>
      <c r="D45" s="30" t="s">
        <v>8</v>
      </c>
      <c r="E45" s="6"/>
      <c r="F45" s="6"/>
      <c r="G45" s="6"/>
      <c r="H45" s="71">
        <f t="shared" si="0"/>
        <v>0</v>
      </c>
      <c r="I45" s="6"/>
      <c r="J45" s="6"/>
      <c r="K45" s="6"/>
      <c r="L45" s="71">
        <f t="shared" si="1"/>
        <v>0</v>
      </c>
      <c r="M45" s="6"/>
      <c r="N45" s="6"/>
      <c r="O45" s="6"/>
      <c r="P45" s="71">
        <f t="shared" si="2"/>
        <v>0</v>
      </c>
      <c r="Q45" s="6"/>
      <c r="R45" s="6"/>
      <c r="S45" s="6"/>
      <c r="T45" s="71">
        <f t="shared" si="3"/>
        <v>0</v>
      </c>
      <c r="U45" s="6"/>
      <c r="V45" s="6"/>
      <c r="W45" s="6"/>
      <c r="X45" s="71">
        <f t="shared" si="4"/>
        <v>0</v>
      </c>
      <c r="Y45" s="61" t="e">
        <f>SUM((#REF!+#REF!+H45+L45+P45+T45+X45))</f>
        <v>#REF!</v>
      </c>
      <c r="AA45" s="8"/>
      <c r="AB45" s="69"/>
    </row>
    <row r="46" spans="1:28" ht="12.75">
      <c r="A46" s="49">
        <v>25</v>
      </c>
      <c r="B46" s="39" t="s">
        <v>120</v>
      </c>
      <c r="C46" s="39" t="s">
        <v>121</v>
      </c>
      <c r="D46" s="31" t="s">
        <v>7</v>
      </c>
      <c r="E46" s="6"/>
      <c r="F46" s="6"/>
      <c r="G46" s="6"/>
      <c r="H46" s="71">
        <f t="shared" si="0"/>
        <v>0</v>
      </c>
      <c r="I46" s="6"/>
      <c r="J46" s="6"/>
      <c r="K46" s="6"/>
      <c r="L46" s="71">
        <f t="shared" si="1"/>
        <v>0</v>
      </c>
      <c r="M46" s="6"/>
      <c r="N46" s="6"/>
      <c r="O46" s="6"/>
      <c r="P46" s="71">
        <f t="shared" si="2"/>
        <v>0</v>
      </c>
      <c r="Q46" s="6"/>
      <c r="R46" s="6"/>
      <c r="S46" s="6"/>
      <c r="T46" s="71">
        <f t="shared" si="3"/>
        <v>0</v>
      </c>
      <c r="U46" s="6"/>
      <c r="V46" s="6"/>
      <c r="W46" s="6"/>
      <c r="X46" s="71">
        <f t="shared" si="4"/>
        <v>0</v>
      </c>
      <c r="Y46" s="61" t="e">
        <f>SUM((#REF!+#REF!+H46+L46+P46+T46+X46))</f>
        <v>#REF!</v>
      </c>
      <c r="AA46" s="8"/>
      <c r="AB46" s="69"/>
    </row>
    <row r="47" spans="1:28" ht="12.75">
      <c r="A47" s="49">
        <v>30</v>
      </c>
      <c r="B47" s="31" t="s">
        <v>100</v>
      </c>
      <c r="C47" s="31" t="s">
        <v>98</v>
      </c>
      <c r="D47" s="30" t="s">
        <v>8</v>
      </c>
      <c r="E47" s="6"/>
      <c r="F47" s="6"/>
      <c r="G47" s="6"/>
      <c r="H47" s="71">
        <f t="shared" si="0"/>
        <v>0</v>
      </c>
      <c r="I47" s="6"/>
      <c r="J47" s="6"/>
      <c r="K47" s="6"/>
      <c r="L47" s="71">
        <f t="shared" si="1"/>
        <v>0</v>
      </c>
      <c r="M47" s="6"/>
      <c r="N47" s="6"/>
      <c r="O47" s="6"/>
      <c r="P47" s="71">
        <f t="shared" si="2"/>
        <v>0</v>
      </c>
      <c r="Q47" s="6"/>
      <c r="R47" s="6"/>
      <c r="S47" s="6"/>
      <c r="T47" s="71">
        <f t="shared" si="3"/>
        <v>0</v>
      </c>
      <c r="U47" s="6"/>
      <c r="V47" s="6"/>
      <c r="W47" s="6"/>
      <c r="X47" s="71">
        <f t="shared" si="4"/>
        <v>0</v>
      </c>
      <c r="Y47" s="61" t="e">
        <f>SUM((#REF!+#REF!+H47+L47+P47+T47+X47))</f>
        <v>#REF!</v>
      </c>
      <c r="AA47" s="8"/>
      <c r="AB47" s="69"/>
    </row>
    <row r="48" spans="1:28" ht="12.75">
      <c r="A48" s="49">
        <v>52</v>
      </c>
      <c r="B48" s="52" t="s">
        <v>136</v>
      </c>
      <c r="C48" s="52" t="s">
        <v>137</v>
      </c>
      <c r="D48" s="20" t="s">
        <v>10</v>
      </c>
      <c r="E48" s="6"/>
      <c r="F48" s="6"/>
      <c r="G48" s="6"/>
      <c r="H48" s="71">
        <f t="shared" si="0"/>
        <v>0</v>
      </c>
      <c r="I48" s="6"/>
      <c r="J48" s="6"/>
      <c r="K48" s="6"/>
      <c r="L48" s="71">
        <f t="shared" si="1"/>
        <v>0</v>
      </c>
      <c r="M48" s="6"/>
      <c r="N48" s="6"/>
      <c r="O48" s="6"/>
      <c r="P48" s="71">
        <f t="shared" si="2"/>
        <v>0</v>
      </c>
      <c r="Q48" s="6"/>
      <c r="R48" s="6"/>
      <c r="S48" s="6"/>
      <c r="T48" s="71">
        <f t="shared" si="3"/>
        <v>0</v>
      </c>
      <c r="U48" s="6"/>
      <c r="V48" s="6"/>
      <c r="W48" s="6"/>
      <c r="X48" s="71">
        <f t="shared" si="4"/>
        <v>0</v>
      </c>
      <c r="Y48" s="61" t="e">
        <f>SUM((#REF!+#REF!+H48+L48+P48+T48+X48))</f>
        <v>#REF!</v>
      </c>
      <c r="AA48" s="8"/>
      <c r="AB48" s="69"/>
    </row>
    <row r="49" spans="2:27" ht="12.75">
      <c r="B49" s="44"/>
      <c r="C49" s="44"/>
      <c r="E49" s="6"/>
      <c r="F49" s="6"/>
      <c r="G49" s="6"/>
      <c r="H49" s="6">
        <f t="shared" si="0"/>
        <v>0</v>
      </c>
      <c r="I49" s="6"/>
      <c r="J49" s="6"/>
      <c r="K49" s="6"/>
      <c r="L49" s="6">
        <f t="shared" si="1"/>
        <v>0</v>
      </c>
      <c r="M49" s="6"/>
      <c r="N49" s="6"/>
      <c r="O49" s="6"/>
      <c r="P49" s="6">
        <f t="shared" si="2"/>
        <v>0</v>
      </c>
      <c r="Q49" s="6"/>
      <c r="R49" s="6"/>
      <c r="S49" s="6"/>
      <c r="T49" s="6">
        <f t="shared" si="3"/>
        <v>0</v>
      </c>
      <c r="U49" s="6"/>
      <c r="V49" s="6"/>
      <c r="W49" s="6"/>
      <c r="X49" s="6">
        <f t="shared" si="4"/>
        <v>0</v>
      </c>
      <c r="Y49" s="6" t="e">
        <f>SUM((#REF!+#REF!+H49+L49+P49+T49+X49))</f>
        <v>#REF!</v>
      </c>
      <c r="AA49" s="8"/>
    </row>
    <row r="50" spans="1:26" ht="13.5" thickBot="1">
      <c r="A50" s="33" t="s">
        <v>45</v>
      </c>
      <c r="B50" t="s">
        <v>56</v>
      </c>
      <c r="D50" s="8" t="s">
        <v>39</v>
      </c>
      <c r="E50" s="8"/>
      <c r="F50" s="8"/>
      <c r="G50" s="8"/>
      <c r="H50" s="8"/>
      <c r="I50" s="8" t="s">
        <v>40</v>
      </c>
      <c r="J50" s="8"/>
      <c r="K50" s="8"/>
      <c r="L50" s="8"/>
      <c r="M50" s="8"/>
      <c r="N50" s="8" t="s">
        <v>147</v>
      </c>
      <c r="O50" s="8" t="s">
        <v>148</v>
      </c>
      <c r="P50" s="8"/>
      <c r="Q50" s="8"/>
      <c r="R50" s="8"/>
      <c r="S50" s="8"/>
      <c r="T50" s="8"/>
      <c r="U50" s="8"/>
      <c r="V50" s="8"/>
      <c r="W50" s="8"/>
      <c r="X50" s="8"/>
      <c r="Y50" s="8"/>
      <c r="Z50" s="22"/>
    </row>
    <row r="51" spans="1:15" ht="15.75" thickBot="1">
      <c r="A51" s="32"/>
      <c r="B51" s="14" t="s">
        <v>54</v>
      </c>
      <c r="C51" s="14"/>
      <c r="D51" s="10"/>
      <c r="G51" s="3"/>
      <c r="H51" s="3"/>
      <c r="I51" s="58"/>
      <c r="J51" t="s">
        <v>41</v>
      </c>
      <c r="K51" s="59"/>
      <c r="L51" t="s">
        <v>42</v>
      </c>
      <c r="M51" s="60"/>
      <c r="N51" t="s">
        <v>43</v>
      </c>
      <c r="O51" t="s">
        <v>44</v>
      </c>
    </row>
    <row r="52" spans="1:25" ht="12.75">
      <c r="A52" s="28"/>
      <c r="B52" s="2" t="s">
        <v>50</v>
      </c>
      <c r="D52" t="s">
        <v>49</v>
      </c>
      <c r="E52" s="67">
        <v>3</v>
      </c>
      <c r="F52" s="68">
        <v>4</v>
      </c>
      <c r="G52" t="s">
        <v>157</v>
      </c>
      <c r="I52" s="47"/>
      <c r="J52" s="47" t="s">
        <v>99</v>
      </c>
      <c r="K52" t="s">
        <v>102</v>
      </c>
      <c r="X52" s="22" t="s">
        <v>55</v>
      </c>
      <c r="Y52" s="50"/>
    </row>
    <row r="54" spans="1:4" ht="26.25">
      <c r="A54" s="53" t="s">
        <v>146</v>
      </c>
      <c r="B54" s="12"/>
      <c r="C54" s="12"/>
      <c r="D54" s="12"/>
    </row>
    <row r="55" ht="12.75">
      <c r="A55" t="s">
        <v>18</v>
      </c>
    </row>
    <row r="56" spans="5:21" ht="12.75">
      <c r="E56" s="23" t="s">
        <v>145</v>
      </c>
      <c r="I56" s="23" t="s">
        <v>61</v>
      </c>
      <c r="M56" s="23" t="s">
        <v>107</v>
      </c>
      <c r="Q56" s="23" t="s">
        <v>110</v>
      </c>
      <c r="U56" s="23" t="s">
        <v>112</v>
      </c>
    </row>
    <row r="57" spans="1:25" ht="12.75">
      <c r="A57" s="15">
        <v>1</v>
      </c>
      <c r="B57" s="15" t="s">
        <v>23</v>
      </c>
      <c r="C57" s="15" t="s">
        <v>24</v>
      </c>
      <c r="G57" s="6"/>
      <c r="H57" s="5"/>
      <c r="K57" s="6"/>
      <c r="L57" s="5"/>
      <c r="O57" s="6"/>
      <c r="P57" s="5"/>
      <c r="S57" s="6"/>
      <c r="T57" s="5"/>
      <c r="W57" s="6"/>
      <c r="X57" s="5"/>
      <c r="Y57" s="6" t="e">
        <f>SUM(#REF!+#REF!+H57+L57+P57+T57+X57)</f>
        <v>#REF!</v>
      </c>
    </row>
    <row r="58" spans="1:25" ht="12.75">
      <c r="A58" s="16">
        <v>2</v>
      </c>
      <c r="B58" s="17" t="s">
        <v>28</v>
      </c>
      <c r="C58" s="15" t="s">
        <v>29</v>
      </c>
      <c r="G58" s="6"/>
      <c r="H58" s="5"/>
      <c r="K58" s="6"/>
      <c r="L58" s="5"/>
      <c r="O58" s="6"/>
      <c r="P58" s="5"/>
      <c r="S58" s="6"/>
      <c r="T58" s="5"/>
      <c r="W58" s="6"/>
      <c r="X58" s="5"/>
      <c r="Y58" s="6" t="e">
        <f>SUM(#REF!+#REF!+H58+L58+P58+T58+X58)</f>
        <v>#REF!</v>
      </c>
    </row>
    <row r="59" spans="1:27" ht="12.75">
      <c r="A59" s="15">
        <v>3</v>
      </c>
      <c r="B59" s="15" t="s">
        <v>19</v>
      </c>
      <c r="C59" s="15" t="s">
        <v>20</v>
      </c>
      <c r="G59" s="6"/>
      <c r="H59" s="5"/>
      <c r="K59" s="6"/>
      <c r="L59" s="5"/>
      <c r="O59" s="6"/>
      <c r="P59" s="5"/>
      <c r="S59" s="6"/>
      <c r="T59" s="5"/>
      <c r="W59" s="6"/>
      <c r="X59" s="5"/>
      <c r="Y59" s="6" t="e">
        <f>SUM(#REF!+#REF!+H59+L59+P59+T59+X59)</f>
        <v>#REF!</v>
      </c>
      <c r="AA59" s="34"/>
    </row>
    <row r="60" spans="1:27" ht="12.75">
      <c r="A60" s="15">
        <v>4</v>
      </c>
      <c r="B60" s="15" t="s">
        <v>30</v>
      </c>
      <c r="C60" s="15" t="s">
        <v>31</v>
      </c>
      <c r="G60" s="6"/>
      <c r="H60" s="5"/>
      <c r="K60" s="6"/>
      <c r="L60" s="5"/>
      <c r="O60" s="6"/>
      <c r="P60" s="5"/>
      <c r="S60" s="6"/>
      <c r="T60" s="5"/>
      <c r="W60" s="6"/>
      <c r="X60" s="5"/>
      <c r="Y60" s="6" t="e">
        <f>SUM(#REF!+#REF!+H60+L60+P60+T60+X60)</f>
        <v>#REF!</v>
      </c>
      <c r="AA60" s="34"/>
    </row>
    <row r="61" spans="1:27" ht="12.75">
      <c r="A61" s="15">
        <v>5</v>
      </c>
      <c r="B61" s="15" t="s">
        <v>34</v>
      </c>
      <c r="C61" s="15" t="s">
        <v>51</v>
      </c>
      <c r="G61" s="6"/>
      <c r="H61" s="5"/>
      <c r="K61" s="6"/>
      <c r="L61" s="5"/>
      <c r="O61" s="6"/>
      <c r="P61" s="5"/>
      <c r="S61" s="6"/>
      <c r="T61" s="5"/>
      <c r="W61" s="6"/>
      <c r="X61" s="5"/>
      <c r="Y61" s="6" t="e">
        <f>SUM(#REF!+#REF!+H61+L61+P61+T61+X61)</f>
        <v>#REF!</v>
      </c>
      <c r="AA61" s="34"/>
    </row>
    <row r="62" spans="1:27" ht="12.75">
      <c r="A62" s="15">
        <v>6</v>
      </c>
      <c r="B62" s="15" t="s">
        <v>32</v>
      </c>
      <c r="C62" s="15" t="s">
        <v>33</v>
      </c>
      <c r="G62" s="6"/>
      <c r="H62" s="5"/>
      <c r="K62" s="6"/>
      <c r="L62" s="5"/>
      <c r="O62" s="6"/>
      <c r="P62" s="5"/>
      <c r="S62" s="6"/>
      <c r="T62" s="5"/>
      <c r="W62" s="6"/>
      <c r="X62" s="5"/>
      <c r="Y62" s="6" t="e">
        <f>SUM(#REF!+#REF!+H62+L62+P62+T62+X62)</f>
        <v>#REF!</v>
      </c>
      <c r="AA62" s="34"/>
    </row>
    <row r="63" spans="1:27" ht="12.75">
      <c r="A63" s="6">
        <v>7</v>
      </c>
      <c r="B63" s="15" t="s">
        <v>21</v>
      </c>
      <c r="C63" s="15" t="s">
        <v>22</v>
      </c>
      <c r="G63" s="6"/>
      <c r="H63" s="5"/>
      <c r="K63" s="6"/>
      <c r="L63" s="5"/>
      <c r="O63" s="6"/>
      <c r="P63" s="5"/>
      <c r="S63" s="6"/>
      <c r="T63" s="5"/>
      <c r="W63" s="6"/>
      <c r="X63" s="5"/>
      <c r="Y63" s="6" t="e">
        <f>SUM(#REF!+#REF!+H63+L63+P63+T63+X63)</f>
        <v>#REF!</v>
      </c>
      <c r="AA63" s="34"/>
    </row>
    <row r="64" spans="1:27" ht="12.75">
      <c r="A64" s="15">
        <v>8</v>
      </c>
      <c r="B64" s="15" t="s">
        <v>27</v>
      </c>
      <c r="C64" s="15" t="s">
        <v>59</v>
      </c>
      <c r="G64" s="6"/>
      <c r="H64" s="5"/>
      <c r="K64" s="6"/>
      <c r="L64" s="5"/>
      <c r="O64" s="6"/>
      <c r="P64" s="5"/>
      <c r="S64" s="6"/>
      <c r="T64" s="5"/>
      <c r="W64" s="6"/>
      <c r="X64" s="5"/>
      <c r="Y64" s="6" t="e">
        <f>SUM(#REF!+#REF!+H64+L64+P64+T64+X64)</f>
        <v>#REF!</v>
      </c>
      <c r="AA64" s="34"/>
    </row>
    <row r="65" spans="1:25" ht="12.75">
      <c r="A65" s="15">
        <v>9</v>
      </c>
      <c r="B65" s="15" t="s">
        <v>25</v>
      </c>
      <c r="C65" s="15" t="s">
        <v>26</v>
      </c>
      <c r="G65" s="6"/>
      <c r="H65" s="5"/>
      <c r="K65" s="6"/>
      <c r="L65" s="5"/>
      <c r="O65" s="6"/>
      <c r="P65" s="5"/>
      <c r="S65" s="6"/>
      <c r="T65" s="5"/>
      <c r="W65" s="6"/>
      <c r="X65" s="5"/>
      <c r="Y65" s="6" t="e">
        <f>SUM(#REF!+#REF!+H65+L65+P65+T65+X65)</f>
        <v>#REF!</v>
      </c>
    </row>
    <row r="66" spans="1:25" ht="12.75">
      <c r="A66" s="15">
        <v>10</v>
      </c>
      <c r="B66" s="15" t="s">
        <v>35</v>
      </c>
      <c r="C66" s="15" t="s">
        <v>60</v>
      </c>
      <c r="H66" s="5"/>
      <c r="L66" s="5"/>
      <c r="P66" s="5"/>
      <c r="T66" s="5"/>
      <c r="X66" s="5"/>
      <c r="Y66" s="6">
        <f>SUM(E66:X66)</f>
        <v>0</v>
      </c>
    </row>
    <row r="67" spans="3:25" ht="12.75">
      <c r="C67" t="s">
        <v>36</v>
      </c>
      <c r="G67" s="6">
        <f>SUM(G57:G66)</f>
        <v>0</v>
      </c>
      <c r="K67" s="6">
        <f>SUM(K57:K66)</f>
        <v>0</v>
      </c>
      <c r="O67" s="6">
        <f>SUM(O57:O66)</f>
        <v>0</v>
      </c>
      <c r="S67" s="6">
        <f>SUM(S57:S66)</f>
        <v>0</v>
      </c>
      <c r="W67" s="6">
        <f>SUM(W57:W66)</f>
        <v>0</v>
      </c>
      <c r="Y67" s="6">
        <f>SUM(E67:X67)</f>
        <v>0</v>
      </c>
    </row>
    <row r="68" spans="1:4" ht="12.75">
      <c r="A68" s="15">
        <v>2</v>
      </c>
      <c r="B68" s="6" t="s">
        <v>103</v>
      </c>
      <c r="C68" s="15" t="s">
        <v>57</v>
      </c>
      <c r="D68" s="46">
        <f>Y67/A68</f>
        <v>0</v>
      </c>
    </row>
    <row r="71" spans="1:4" ht="20.25">
      <c r="A71" s="12"/>
      <c r="B71" s="12"/>
      <c r="C71" s="45">
        <v>41791</v>
      </c>
      <c r="D71" s="12"/>
    </row>
    <row r="72" spans="1:3" s="21" customFormat="1" ht="20.25">
      <c r="A72" s="43"/>
      <c r="B72" s="43"/>
      <c r="C72" s="21" t="s">
        <v>160</v>
      </c>
    </row>
    <row r="73" spans="1:4" ht="12.75">
      <c r="A73" s="70">
        <v>11</v>
      </c>
      <c r="B73" s="39" t="s">
        <v>69</v>
      </c>
      <c r="C73" s="39" t="s">
        <v>70</v>
      </c>
      <c r="D73" s="18" t="s">
        <v>6</v>
      </c>
    </row>
    <row r="74" spans="1:4" ht="12.75">
      <c r="A74" s="70">
        <v>91</v>
      </c>
      <c r="B74" s="31" t="s">
        <v>87</v>
      </c>
      <c r="C74" s="31" t="s">
        <v>88</v>
      </c>
      <c r="D74" s="37" t="s">
        <v>91</v>
      </c>
    </row>
    <row r="75" spans="1:4" ht="12.75">
      <c r="A75" s="70">
        <v>78</v>
      </c>
      <c r="B75" s="31" t="s">
        <v>85</v>
      </c>
      <c r="C75" s="31" t="s">
        <v>81</v>
      </c>
      <c r="D75" s="38" t="s">
        <v>92</v>
      </c>
    </row>
    <row r="76" spans="1:4" ht="12.75">
      <c r="A76" s="70">
        <v>51</v>
      </c>
      <c r="B76" s="39" t="s">
        <v>82</v>
      </c>
      <c r="C76" s="39" t="s">
        <v>83</v>
      </c>
      <c r="D76" s="20" t="s">
        <v>10</v>
      </c>
    </row>
    <row r="77" spans="1:4" ht="12.75">
      <c r="A77" s="70">
        <v>94</v>
      </c>
      <c r="B77" s="44" t="s">
        <v>152</v>
      </c>
      <c r="C77" s="44" t="s">
        <v>153</v>
      </c>
      <c r="D77" s="37" t="s">
        <v>91</v>
      </c>
    </row>
    <row r="78" spans="1:4" ht="12.75">
      <c r="A78" s="70">
        <v>41</v>
      </c>
      <c r="B78" s="39" t="s">
        <v>80</v>
      </c>
      <c r="C78" s="39" t="s">
        <v>48</v>
      </c>
      <c r="D78" s="26" t="s">
        <v>9</v>
      </c>
    </row>
    <row r="79" spans="1:4" ht="12.75">
      <c r="A79" s="70">
        <v>12</v>
      </c>
      <c r="B79" s="39" t="s">
        <v>71</v>
      </c>
      <c r="C79" s="39" t="s">
        <v>72</v>
      </c>
      <c r="D79" s="18" t="s">
        <v>6</v>
      </c>
    </row>
    <row r="80" spans="1:4" ht="12.75">
      <c r="A80" s="70">
        <v>90</v>
      </c>
      <c r="B80" s="48" t="s">
        <v>141</v>
      </c>
      <c r="C80" s="48" t="s">
        <v>142</v>
      </c>
      <c r="D80" s="37" t="s">
        <v>91</v>
      </c>
    </row>
    <row r="81" spans="1:4" ht="12.75">
      <c r="A81" s="70">
        <v>8</v>
      </c>
      <c r="B81" s="44" t="s">
        <v>158</v>
      </c>
      <c r="C81" s="44" t="s">
        <v>159</v>
      </c>
      <c r="D81" s="27" t="s">
        <v>0</v>
      </c>
    </row>
    <row r="82" spans="1:4" ht="12.75">
      <c r="A82" s="70">
        <v>7</v>
      </c>
      <c r="B82" s="39" t="s">
        <v>113</v>
      </c>
      <c r="C82" s="39" t="s">
        <v>114</v>
      </c>
      <c r="D82" s="27" t="s">
        <v>0</v>
      </c>
    </row>
    <row r="83" spans="1:4" ht="12.75">
      <c r="A83" s="70">
        <v>46</v>
      </c>
      <c r="B83" s="6" t="s">
        <v>132</v>
      </c>
      <c r="C83" s="6" t="s">
        <v>133</v>
      </c>
      <c r="D83" s="26" t="s">
        <v>9</v>
      </c>
    </row>
    <row r="84" spans="1:4" ht="12.75">
      <c r="A84" s="70">
        <v>44</v>
      </c>
      <c r="B84" s="31" t="s">
        <v>78</v>
      </c>
      <c r="C84" s="31" t="s">
        <v>79</v>
      </c>
      <c r="D84" s="26" t="s">
        <v>9</v>
      </c>
    </row>
    <row r="85" spans="1:4" ht="12.75">
      <c r="A85" s="70">
        <v>15</v>
      </c>
      <c r="B85" s="39" t="s">
        <v>116</v>
      </c>
      <c r="C85" s="39" t="s">
        <v>73</v>
      </c>
      <c r="D85" s="18" t="s">
        <v>6</v>
      </c>
    </row>
    <row r="86" spans="1:4" ht="12.75">
      <c r="A86" s="70">
        <v>2</v>
      </c>
      <c r="B86" s="31" t="s">
        <v>64</v>
      </c>
      <c r="C86" s="40" t="s">
        <v>65</v>
      </c>
      <c r="D86" s="27" t="s">
        <v>0</v>
      </c>
    </row>
    <row r="87" spans="1:4" ht="12.75">
      <c r="A87" s="70">
        <v>74</v>
      </c>
      <c r="B87" s="31" t="s">
        <v>85</v>
      </c>
      <c r="C87" s="31" t="s">
        <v>86</v>
      </c>
      <c r="D87" s="38" t="s">
        <v>92</v>
      </c>
    </row>
    <row r="88" spans="1:4" ht="12.75">
      <c r="A88" s="70">
        <v>6</v>
      </c>
      <c r="B88" s="31" t="s">
        <v>62</v>
      </c>
      <c r="C88" s="40" t="s">
        <v>63</v>
      </c>
      <c r="D88" s="27" t="s">
        <v>0</v>
      </c>
    </row>
    <row r="89" spans="1:4" ht="12.75">
      <c r="A89" s="70">
        <v>70</v>
      </c>
      <c r="B89" s="49" t="s">
        <v>139</v>
      </c>
      <c r="C89" s="49" t="s">
        <v>140</v>
      </c>
      <c r="D89" s="38" t="s">
        <v>92</v>
      </c>
    </row>
    <row r="90" spans="1:4" ht="12.75">
      <c r="A90" s="70">
        <v>24</v>
      </c>
      <c r="B90" s="39" t="s">
        <v>119</v>
      </c>
      <c r="C90" s="39" t="s">
        <v>101</v>
      </c>
      <c r="D90" s="31" t="s">
        <v>7</v>
      </c>
    </row>
    <row r="91" spans="1:4" ht="12.75">
      <c r="A91" s="70">
        <v>93</v>
      </c>
      <c r="B91" s="44" t="s">
        <v>89</v>
      </c>
      <c r="C91" s="44" t="s">
        <v>90</v>
      </c>
      <c r="D91" s="37" t="s">
        <v>91</v>
      </c>
    </row>
    <row r="92" spans="1:4" ht="12.75">
      <c r="A92" s="70">
        <v>32</v>
      </c>
      <c r="B92" s="39" t="s">
        <v>124</v>
      </c>
      <c r="C92" s="39" t="s">
        <v>125</v>
      </c>
      <c r="D92" s="30" t="s">
        <v>8</v>
      </c>
    </row>
    <row r="93" spans="1:4" ht="12.75">
      <c r="A93" s="70">
        <v>53</v>
      </c>
      <c r="B93" s="31" t="s">
        <v>84</v>
      </c>
      <c r="C93" s="31" t="s">
        <v>53</v>
      </c>
      <c r="D93" s="20" t="s">
        <v>10</v>
      </c>
    </row>
    <row r="94" spans="1:4" ht="12.75">
      <c r="A94" s="70">
        <v>1</v>
      </c>
      <c r="B94" s="44" t="s">
        <v>161</v>
      </c>
      <c r="C94" s="44" t="s">
        <v>162</v>
      </c>
      <c r="D94" s="27" t="s">
        <v>0</v>
      </c>
    </row>
    <row r="95" spans="1:4" ht="12.75">
      <c r="A95" s="70">
        <v>96</v>
      </c>
      <c r="B95" s="44" t="s">
        <v>163</v>
      </c>
      <c r="C95" s="44" t="s">
        <v>164</v>
      </c>
      <c r="D95" s="37" t="s">
        <v>91</v>
      </c>
    </row>
    <row r="96" spans="1:4" ht="12.75">
      <c r="A96" s="70">
        <v>98</v>
      </c>
      <c r="B96" s="44" t="s">
        <v>165</v>
      </c>
      <c r="C96" s="44" t="s">
        <v>166</v>
      </c>
      <c r="D96" s="37" t="s">
        <v>91</v>
      </c>
    </row>
    <row r="97" spans="1:4" ht="12.75">
      <c r="A97" s="70">
        <v>62</v>
      </c>
      <c r="B97" s="31" t="s">
        <v>138</v>
      </c>
      <c r="C97" s="31" t="s">
        <v>11</v>
      </c>
      <c r="D97" s="29" t="s">
        <v>12</v>
      </c>
    </row>
    <row r="98" spans="1:4" ht="12.75">
      <c r="A98" s="70">
        <v>4</v>
      </c>
      <c r="B98" s="6" t="s">
        <v>66</v>
      </c>
      <c r="C98" s="40" t="s">
        <v>5</v>
      </c>
      <c r="D98" s="27" t="s">
        <v>0</v>
      </c>
    </row>
    <row r="99" spans="1:4" ht="12.75">
      <c r="A99" s="70">
        <v>48</v>
      </c>
      <c r="B99" s="31" t="s">
        <v>134</v>
      </c>
      <c r="C99" s="31" t="s">
        <v>135</v>
      </c>
      <c r="D99" s="26" t="s">
        <v>9</v>
      </c>
    </row>
    <row r="100" spans="1:4" ht="12.75">
      <c r="A100" s="49"/>
      <c r="B100" s="31"/>
      <c r="C100" s="31"/>
      <c r="D100" s="29"/>
    </row>
    <row r="101" spans="1:4" ht="12.75">
      <c r="A101" s="49"/>
      <c r="B101" s="54"/>
      <c r="C101" s="54"/>
      <c r="D101" s="55"/>
    </row>
    <row r="111" ht="12.75">
      <c r="G111" s="22"/>
    </row>
    <row r="112" ht="12.75">
      <c r="G112" s="22"/>
    </row>
    <row r="113" ht="12.75">
      <c r="G113" s="2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Bautechnik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IMBA</dc:title>
  <dc:subject>Punktestand</dc:subject>
  <dc:creator>Toni Luysberg</dc:creator>
  <cp:keywords/>
  <dc:description/>
  <cp:lastModifiedBy>Toni</cp:lastModifiedBy>
  <cp:lastPrinted>2016-10-06T10:25:16Z</cp:lastPrinted>
  <dcterms:created xsi:type="dcterms:W3CDTF">2004-03-16T15:31:17Z</dcterms:created>
  <dcterms:modified xsi:type="dcterms:W3CDTF">2016-10-06T10:26:27Z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